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4775" yWindow="-60" windowWidth="14325" windowHeight="14700" tabRatio="546"/>
  </bookViews>
  <sheets>
    <sheet name="I1" sheetId="24" r:id="rId1"/>
    <sheet name="I2" sheetId="19" r:id="rId2"/>
    <sheet name="I3" sheetId="25" r:id="rId3"/>
    <sheet name="I4" sheetId="11" r:id="rId4"/>
    <sheet name="I5" sheetId="16" r:id="rId5"/>
  </sheets>
  <definedNames>
    <definedName name="footnote_b" localSheetId="0">'I1'!#REF!</definedName>
    <definedName name="footnote_i" localSheetId="0">'I1'!#REF!</definedName>
    <definedName name="footnote_p" localSheetId="0">'I1'!#REF!</definedName>
    <definedName name="footnote_s" localSheetId="0">'I1'!#REF!</definedName>
  </definedNames>
  <calcPr calcId="145621"/>
</workbook>
</file>

<file path=xl/calcChain.xml><?xml version="1.0" encoding="utf-8"?>
<calcChain xmlns="http://schemas.openxmlformats.org/spreadsheetml/2006/main">
  <c r="Q44" i="19" l="1"/>
  <c r="Q44" i="24"/>
  <c r="O44" i="16" l="1"/>
  <c r="P44" i="16"/>
  <c r="P44" i="11"/>
  <c r="O44" i="19"/>
  <c r="P44" i="19"/>
  <c r="O44" i="24"/>
  <c r="P44" i="24"/>
  <c r="Q48" i="16" l="1"/>
  <c r="P48" i="16"/>
  <c r="O48" i="16"/>
  <c r="N48" i="16"/>
  <c r="M48" i="16"/>
  <c r="L48" i="16"/>
  <c r="K48" i="16"/>
  <c r="J48" i="16"/>
  <c r="I48" i="16"/>
  <c r="H48" i="16"/>
  <c r="G48" i="16"/>
  <c r="F48" i="16"/>
  <c r="E48" i="16"/>
  <c r="D48" i="16"/>
  <c r="C48" i="16"/>
  <c r="Q48" i="11"/>
  <c r="P48" i="11"/>
  <c r="O48" i="11"/>
  <c r="N48" i="11"/>
  <c r="M48" i="11"/>
  <c r="L48" i="11"/>
  <c r="K48" i="11"/>
  <c r="J48" i="11"/>
  <c r="I48" i="11"/>
  <c r="H48" i="11"/>
  <c r="G48" i="11"/>
  <c r="F48" i="11"/>
  <c r="E48" i="11"/>
  <c r="D48" i="11"/>
  <c r="C48" i="11"/>
  <c r="Q48" i="25"/>
  <c r="P48" i="25"/>
  <c r="O48" i="25"/>
  <c r="N48" i="25"/>
  <c r="M48" i="25"/>
  <c r="L48" i="25"/>
  <c r="K48" i="25"/>
  <c r="J48" i="25"/>
  <c r="I48" i="25"/>
  <c r="H48" i="25"/>
  <c r="G48" i="25"/>
  <c r="F48" i="25"/>
  <c r="E48" i="25"/>
  <c r="D48" i="25"/>
  <c r="C48" i="25"/>
  <c r="Q48" i="19"/>
  <c r="P48" i="19"/>
  <c r="O48" i="19"/>
  <c r="N48" i="19"/>
  <c r="M48" i="19"/>
  <c r="L48" i="19"/>
  <c r="K48" i="19"/>
  <c r="J48" i="19"/>
  <c r="I48" i="19"/>
  <c r="H48" i="19"/>
  <c r="G48" i="19"/>
  <c r="F48" i="19"/>
  <c r="E48" i="19"/>
  <c r="D48" i="19"/>
  <c r="C48" i="19"/>
  <c r="Q48" i="24"/>
  <c r="P48" i="24"/>
  <c r="O48" i="24"/>
  <c r="N48" i="24"/>
  <c r="M48" i="24"/>
  <c r="L48" i="24"/>
  <c r="K48" i="24"/>
  <c r="J48" i="24"/>
  <c r="I48" i="24"/>
  <c r="H48" i="24"/>
  <c r="G48" i="24"/>
  <c r="F48" i="24"/>
  <c r="E48" i="24"/>
  <c r="D48" i="24"/>
  <c r="C48" i="24"/>
  <c r="Q42" i="24" l="1"/>
  <c r="Q43" i="24"/>
  <c r="Q45" i="24" l="1"/>
  <c r="Q42" i="19"/>
  <c r="Q43" i="19"/>
  <c r="Q45" i="19"/>
  <c r="Q42" i="25"/>
  <c r="Q43" i="25"/>
  <c r="Q45" i="25"/>
  <c r="Q42" i="11"/>
  <c r="Q43" i="11"/>
  <c r="Q45" i="11"/>
  <c r="Q42" i="16"/>
  <c r="Q43" i="16"/>
  <c r="Q45" i="16"/>
  <c r="O44" i="25" l="1"/>
  <c r="P44" i="25"/>
  <c r="D45" i="25"/>
  <c r="E45" i="25"/>
  <c r="F45" i="25"/>
  <c r="G45" i="25"/>
  <c r="H45" i="25"/>
  <c r="I45" i="25"/>
  <c r="J45" i="25"/>
  <c r="C45" i="25"/>
  <c r="D45" i="19"/>
  <c r="E45" i="19"/>
  <c r="F45" i="19"/>
  <c r="G45" i="19"/>
  <c r="C45" i="19"/>
  <c r="P45" i="16"/>
  <c r="O45" i="16"/>
  <c r="N45" i="16"/>
  <c r="M45" i="16"/>
  <c r="L45" i="16"/>
  <c r="K45" i="16"/>
  <c r="J45" i="16"/>
  <c r="I45" i="16"/>
  <c r="H45" i="16"/>
  <c r="G45" i="16"/>
  <c r="F45" i="16"/>
  <c r="E45" i="16"/>
  <c r="D45" i="16"/>
  <c r="C45" i="16"/>
  <c r="N44" i="16"/>
  <c r="M44" i="16"/>
  <c r="L44" i="16"/>
  <c r="K44" i="16"/>
  <c r="J44" i="16"/>
  <c r="I44" i="16"/>
  <c r="H44" i="16"/>
  <c r="G44" i="16"/>
  <c r="F44" i="16"/>
  <c r="E44" i="16"/>
  <c r="D44" i="16"/>
  <c r="P43" i="16"/>
  <c r="O43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P42" i="16"/>
  <c r="O42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P45" i="11"/>
  <c r="O45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O44" i="11"/>
  <c r="N44" i="11"/>
  <c r="M44" i="11"/>
  <c r="L44" i="11"/>
  <c r="K44" i="11"/>
  <c r="J44" i="11"/>
  <c r="I44" i="11"/>
  <c r="H44" i="11"/>
  <c r="G44" i="11"/>
  <c r="F44" i="11"/>
  <c r="E44" i="11"/>
  <c r="D44" i="11"/>
  <c r="P43" i="11"/>
  <c r="O43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P42" i="11"/>
  <c r="O42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P45" i="25"/>
  <c r="O45" i="25"/>
  <c r="N45" i="25"/>
  <c r="M45" i="25"/>
  <c r="L45" i="25"/>
  <c r="K45" i="25"/>
  <c r="N44" i="25"/>
  <c r="M44" i="25"/>
  <c r="L44" i="25"/>
  <c r="K44" i="25"/>
  <c r="J44" i="25"/>
  <c r="I44" i="25"/>
  <c r="H44" i="25"/>
  <c r="G44" i="25"/>
  <c r="F44" i="25"/>
  <c r="E44" i="25"/>
  <c r="D44" i="25"/>
  <c r="P43" i="25"/>
  <c r="O43" i="25"/>
  <c r="N43" i="25"/>
  <c r="M43" i="25"/>
  <c r="L43" i="25"/>
  <c r="K43" i="25"/>
  <c r="J43" i="25"/>
  <c r="I43" i="25"/>
  <c r="H43" i="25"/>
  <c r="G43" i="25"/>
  <c r="F43" i="25"/>
  <c r="E43" i="25"/>
  <c r="D43" i="25"/>
  <c r="C43" i="25"/>
  <c r="P42" i="25"/>
  <c r="O42" i="25"/>
  <c r="N42" i="25"/>
  <c r="M42" i="25"/>
  <c r="L42" i="25"/>
  <c r="K42" i="25"/>
  <c r="J42" i="25"/>
  <c r="I42" i="25"/>
  <c r="H42" i="25"/>
  <c r="G42" i="25"/>
  <c r="F42" i="25"/>
  <c r="E42" i="25"/>
  <c r="D42" i="25"/>
  <c r="C42" i="25"/>
  <c r="P45" i="19"/>
  <c r="O45" i="19"/>
  <c r="N45" i="19"/>
  <c r="M45" i="19"/>
  <c r="L45" i="19"/>
  <c r="K45" i="19"/>
  <c r="J45" i="19"/>
  <c r="I45" i="19"/>
  <c r="H45" i="19"/>
  <c r="N44" i="19"/>
  <c r="M44" i="19"/>
  <c r="L44" i="19"/>
  <c r="K44" i="19"/>
  <c r="J44" i="19"/>
  <c r="I44" i="19"/>
  <c r="H44" i="19"/>
  <c r="G44" i="19"/>
  <c r="F44" i="19"/>
  <c r="E44" i="19"/>
  <c r="D44" i="19"/>
  <c r="P43" i="19"/>
  <c r="O43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P42" i="19"/>
  <c r="O42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P45" i="24"/>
  <c r="O45" i="24"/>
  <c r="N45" i="24"/>
  <c r="M45" i="24"/>
  <c r="L45" i="24"/>
  <c r="K45" i="24"/>
  <c r="J45" i="24"/>
  <c r="I45" i="24"/>
  <c r="H45" i="24"/>
  <c r="G45" i="24"/>
  <c r="F45" i="24"/>
  <c r="E45" i="24"/>
  <c r="D45" i="24"/>
  <c r="C45" i="24"/>
  <c r="N44" i="24"/>
  <c r="M44" i="24"/>
  <c r="L44" i="24"/>
  <c r="K44" i="24"/>
  <c r="J44" i="24"/>
  <c r="I44" i="24"/>
  <c r="H44" i="24"/>
  <c r="G44" i="24"/>
  <c r="F44" i="24"/>
  <c r="E44" i="24"/>
  <c r="D44" i="24"/>
  <c r="P43" i="24"/>
  <c r="O43" i="24"/>
  <c r="N43" i="24"/>
  <c r="M43" i="24"/>
  <c r="L43" i="24"/>
  <c r="K43" i="24"/>
  <c r="J43" i="24"/>
  <c r="I43" i="24"/>
  <c r="H43" i="24"/>
  <c r="G43" i="24"/>
  <c r="F43" i="24"/>
  <c r="E43" i="24"/>
  <c r="D43" i="24"/>
  <c r="C43" i="24"/>
  <c r="P42" i="24"/>
  <c r="O42" i="24"/>
  <c r="N42" i="24"/>
  <c r="M42" i="24"/>
  <c r="L42" i="24"/>
  <c r="K42" i="24"/>
  <c r="J42" i="24"/>
  <c r="I42" i="24"/>
  <c r="H42" i="24"/>
  <c r="G42" i="24"/>
  <c r="F42" i="24"/>
  <c r="E42" i="24"/>
  <c r="D42" i="24"/>
  <c r="C42" i="24"/>
</calcChain>
</file>

<file path=xl/sharedStrings.xml><?xml version="1.0" encoding="utf-8"?>
<sst xmlns="http://schemas.openxmlformats.org/spreadsheetml/2006/main" count="350" uniqueCount="167">
  <si>
    <t>Pays</t>
  </si>
  <si>
    <t>Luxembourg</t>
  </si>
  <si>
    <t>France</t>
  </si>
  <si>
    <t>Portugal</t>
  </si>
  <si>
    <t>Irlande</t>
  </si>
  <si>
    <t>Danemark</t>
  </si>
  <si>
    <t>Belgique</t>
  </si>
  <si>
    <t>Pays-Bas</t>
  </si>
  <si>
    <t>Finlande</t>
  </si>
  <si>
    <t>Suède</t>
  </si>
  <si>
    <t>Italie</t>
  </si>
  <si>
    <t>Allemagne</t>
  </si>
  <si>
    <t>Royaume-Uni</t>
  </si>
  <si>
    <t>Autriche</t>
  </si>
  <si>
    <t>Espagne</t>
  </si>
  <si>
    <t>Grèce</t>
  </si>
  <si>
    <t>Hongrie</t>
  </si>
  <si>
    <t>Pologne</t>
  </si>
  <si>
    <t>Source</t>
  </si>
  <si>
    <t>Link</t>
  </si>
  <si>
    <t>Indicateurs</t>
  </si>
  <si>
    <t>Définition</t>
  </si>
  <si>
    <t>Chypre</t>
  </si>
  <si>
    <t>Estonie</t>
  </si>
  <si>
    <t>Lettonie</t>
  </si>
  <si>
    <t>Lituanie</t>
  </si>
  <si>
    <t>Malte</t>
  </si>
  <si>
    <t>République slovaque</t>
  </si>
  <si>
    <t>République tchèque</t>
  </si>
  <si>
    <t>Slovénie</t>
  </si>
  <si>
    <t>Ecart des rémunérations entre hommes et femmes (non corrigé)</t>
  </si>
  <si>
    <t>Ecart de la rémunération horaire brute moyenne entre hommes et femmes en pourcentage de la rémunération horaire brute moyenne des hommes</t>
  </si>
  <si>
    <t>EUROSTAT- Indicateurs structurels</t>
  </si>
  <si>
    <t xml:space="preserve">Nombre moyen d'années qu'un nouveau-né peut espérer vivre s'il se trouve tout au long de sa vie dans les conditions de mortalité du moment (quotients de mortalité par âge). </t>
  </si>
  <si>
    <t>EUROSTAT - Indicateurs structurels</t>
  </si>
  <si>
    <t>Taux de risque de pauvreté après transferts sociaux</t>
  </si>
  <si>
    <t xml:space="preserve">Proportion de personnes dont le revenu disponible équivalent se situe en-dessous du seuil de risque de pauvreté, fixé à 60 % du revenu disponible équivalent médian national (après transferts sociaux). </t>
  </si>
  <si>
    <t>Le coefficient de Gini est une mesure d’inégalité des revenus des ménages. Les valeurs du coefficient sont comprises entre 0  dans le cas d’égalité parfaite et 1 dans le cas d’inégalité maximale - où presque tous ne possèdent rien et un seul possède tout.</t>
  </si>
  <si>
    <t xml:space="preserve">Taux de risque de persistance de la pauvreté - total </t>
  </si>
  <si>
    <t>Proportion de personnes dont le revenu disponible équivalent se situe en-dessous du seuil de risque de pauvreté durant l'année en cours et au moins deux des trois années précédentes. Le seuil est fixé à 60 % du revenu disponible équivalent médian national (après transferts sociaux).</t>
  </si>
  <si>
    <t>Inégalité de la distribution du revenu Coefficient de Gini</t>
  </si>
  <si>
    <t>EUROSTAT</t>
  </si>
  <si>
    <t>Mise à jour</t>
  </si>
  <si>
    <t>link</t>
  </si>
  <si>
    <t>Bulgarie</t>
  </si>
  <si>
    <t>Roumanie</t>
  </si>
  <si>
    <t xml:space="preserve">Mise à jour </t>
  </si>
  <si>
    <t>UE-27</t>
  </si>
  <si>
    <t>Eurostat</t>
  </si>
  <si>
    <t>I1_00</t>
  </si>
  <si>
    <t>I1_01</t>
  </si>
  <si>
    <t>I1_02</t>
  </si>
  <si>
    <t>I1_03</t>
  </si>
  <si>
    <t>I1_04</t>
  </si>
  <si>
    <t>I1_05</t>
  </si>
  <si>
    <t>I1_06</t>
  </si>
  <si>
    <t>I1_07</t>
  </si>
  <si>
    <t>I1_08</t>
  </si>
  <si>
    <t>I2_00</t>
  </si>
  <si>
    <t>I2_01</t>
  </si>
  <si>
    <t>I2_02</t>
  </si>
  <si>
    <t>I2_03</t>
  </si>
  <si>
    <t>I2_04</t>
  </si>
  <si>
    <t>I2_05</t>
  </si>
  <si>
    <t>I2_06</t>
  </si>
  <si>
    <t>I2_07</t>
  </si>
  <si>
    <t>I2_08</t>
  </si>
  <si>
    <t>I3_00</t>
  </si>
  <si>
    <t>I3_01</t>
  </si>
  <si>
    <t>I3_02</t>
  </si>
  <si>
    <t>I3_03</t>
  </si>
  <si>
    <t>I3_04</t>
  </si>
  <si>
    <t>I3_05</t>
  </si>
  <si>
    <t>I3_06</t>
  </si>
  <si>
    <t>I3_07</t>
  </si>
  <si>
    <t>I3_08</t>
  </si>
  <si>
    <t>I4_00</t>
  </si>
  <si>
    <t>I4_01</t>
  </si>
  <si>
    <t>I4_02</t>
  </si>
  <si>
    <t>I4_03</t>
  </si>
  <si>
    <t>I4_04</t>
  </si>
  <si>
    <t>I4_05</t>
  </si>
  <si>
    <t>I4_06</t>
  </si>
  <si>
    <t>I4_07</t>
  </si>
  <si>
    <t>I4_08</t>
  </si>
  <si>
    <t>I5_00</t>
  </si>
  <si>
    <t>I5_01</t>
  </si>
  <si>
    <t>I5_02</t>
  </si>
  <si>
    <t>I5_03</t>
  </si>
  <si>
    <t>I5_04</t>
  </si>
  <si>
    <t>I5_05</t>
  </si>
  <si>
    <t>I5_06</t>
  </si>
  <si>
    <t>I5_07</t>
  </si>
  <si>
    <t>I5_08</t>
  </si>
  <si>
    <t>OCDE</t>
  </si>
  <si>
    <t>I1_09</t>
  </si>
  <si>
    <t>I1_10</t>
  </si>
  <si>
    <t>I2_09</t>
  </si>
  <si>
    <t>I2_10</t>
  </si>
  <si>
    <t>I4_09</t>
  </si>
  <si>
    <t>I4_10</t>
  </si>
  <si>
    <t>I5_09</t>
  </si>
  <si>
    <t>I5_10</t>
  </si>
  <si>
    <t>I3_09</t>
  </si>
  <si>
    <t>I3_10</t>
  </si>
  <si>
    <t>I2_11</t>
  </si>
  <si>
    <t>http://epp.eurostat.ec.europa.eu/tgm/table.do?tab=table&amp;plugin=1&amp;language=fr&amp;pcode=tps00025</t>
  </si>
  <si>
    <t>I1_11</t>
  </si>
  <si>
    <t>Remarque : 2000-2006 : source nationale</t>
  </si>
  <si>
    <t>2007: Nace Ref1,1</t>
  </si>
  <si>
    <t>2008-2009 : Nace 2,</t>
  </si>
  <si>
    <t>branche C-K</t>
  </si>
  <si>
    <t>branche B-N</t>
  </si>
  <si>
    <t>Attention rupture de série en 2006, 2007, 2008</t>
  </si>
  <si>
    <t>I3_11</t>
  </si>
  <si>
    <t>I4_11</t>
  </si>
  <si>
    <t>I5_11</t>
  </si>
  <si>
    <t>http://appsso.eurostat.ec.europa.eu/nui/show.do?query=BOOKMARK_DS-053230_QID_-6D316723_UID_-3F171EB0&amp;layout=TIME,C,X,0;GEO,L,Y,0;INDIC_IL,L,Z,0;INDICATORS,C,Z,1;&amp;zSelection=DS-053230INDICATORS,OBS_FLAG;DS-053230INDIC_IL,GINI;&amp;rankName1=TIME_1_0_0_0&amp;rankName2=INDIC-IL_1_2_-1_2&amp;rankName3=INDICATORS_1_2_-1_2&amp;rankName4=GEO_1_2_0_1&amp;sortC=ASC_-1_FIRST&amp;rStp=&amp;cStp=&amp;rDCh=&amp;cDCh=&amp;rDM=true&amp;cDM=true&amp;footnes=false&amp;empty=false&amp;wai=false&amp;time_mode=ROLLING&amp;lang=FR&amp;cfo=%23%23%23.%23%23%23%2C%23%23%23</t>
  </si>
  <si>
    <t>http://appsso.eurostat.ec.europa.eu/nui/show.do?query=BOOKMARK_DS-053420_QID_-31387C9A_UID_-3F171EB0&amp;layout=TIME,C,X,0;GEO,L,Y,0;UNIT,L,Z,0;INDIC_IL,L,Z,1;SEX,L,Z,2;AGE,L,Z,3;INDICATORS,C,Z,4;&amp;zSelection=DS-053420AGE,TOTAL;DS-053420UNIT,PC_POP;DS-053420INDIC_IL,LI_R_MD60;DS-053420INDICATORS,OBS_FLAG;DS-053420SEX,T;&amp;rankName1=AGE_1_2_-1_2&amp;rankName2=SEX_1_2_-1_2&amp;rankName3=TIME_1_0_0_0&amp;rankName4=INDIC-IL_1_2_-1_2&amp;rankName5=INDICATORS_1_2_-1_2&amp;rankName6=UNIT_1_2_-1_2&amp;rankName7=GEO_1_2_0_1&amp;pprRK=FIRST&amp;pprSO=PROTOCOL&amp;ppcRK=FIRST&amp;ppcSO=ASC&amp;sortC=ASC_-1_FIRST&amp;rStp=&amp;cStp=&amp;rDCh=&amp;cDCh=&amp;rDM=true&amp;cDM=true&amp;footnes=false&amp;empty=false&amp;wai=false&amp;time_mode=ROLLING&amp;lang=FR&amp;cfo=%23%23%23.%23%23%23%2C%23%23%23</t>
  </si>
  <si>
    <t>I2_12</t>
  </si>
  <si>
    <t>http://appsso.eurostat.ec.europa.eu/nui/show.do?query=BOOKMARK_DS-050282_QID_242287B5_UID_-3F171EB0&amp;layout=TIME,C,X,0;GEO,L,Y,0;INDIC_IL,L,Z,0;SEX,L,Z,1;AGE,L,Z,2;INDICATORS,C,Z,3;&amp;zSelection=DS-050282INDICATORS,OBS_FLAG;DS-050282SEX,T;DS-050282INDIC_IL,LIP_MD60;DS-050282AGE,TOTAL;&amp;rankName1=AGE_1_2_-1_2&amp;rankName2=SEX_1_2_-1_2&amp;rankName3=TIME_1_0_0_0&amp;rankName4=INDIC-IL_1_2_-1_2&amp;rankName5=INDICATORS_1_2_-1_2&amp;rankName6=GEO_1_2_0_1&amp;pprRK=FIRST&amp;pprSO=PROTOCOL&amp;ppcRK=FIRST&amp;ppcSO=ASC&amp;sortC=ASC_-1_FIRST&amp;rStp=&amp;cStp=&amp;rDCh=&amp;cDCh=&amp;rDM=true&amp;cDM=true&amp;footnes=false&amp;empty=false&amp;wai=false&amp;time_mode=ROLLING&amp;lang=FR&amp;cfo=%23%23%23.%23%23%23%2C%23%23%23</t>
  </si>
  <si>
    <t>I3_12</t>
  </si>
  <si>
    <t>I4_12</t>
  </si>
  <si>
    <t>Espérance de vie à la naissance  (moyenne de hommes et femmes calcul ODC)</t>
  </si>
  <si>
    <t>http://appsso.eurostat.ec.europa.eu/nui/show.do?query=BOOKMARK_DS-057360_QID_-2FD44AE0_UID_-3F171EB0&amp;layout=TIME,C,X,0;GEO,L,Y,0;UNIT,L,Z,0;NACE_R2,L,Z,1;INDICATORS,C,Z,2;&amp;zSelection=DS-057360UNIT,PC;DS-057360INDICATORS,OBS_FLAG;DS-057360NACE_R2,B-N;&amp;rankName1=TIME_1_0_0_0&amp;rankName2=NACE-R2_1_2_-1_2&amp;rankName3=INDICATORS_1_2_-1_2&amp;rankName4=UNIT_1_2_-1_2&amp;rankName5=GEO_1_2_0_1&amp;pprRK=FIRST&amp;pprSO=PROTOCOL&amp;ppcRK=FIRST&amp;ppcSO=ASC&amp;sortC=ASC_-1_FIRST&amp;rStp=&amp;cStp=&amp;rDCh=&amp;cDCh=&amp;rDM=true&amp;cDM=true&amp;footnes=false&amp;empty=false&amp;wai=false&amp;time_mode=ROLLING&amp;lang=FR&amp;cfo=%23%23%23.%23%23%23%2C%23%23%23</t>
  </si>
  <si>
    <t>Attention ne pas essayer de mettre à jour depuis 2000 car il s'agit d'une série constitué à partir de différentes sources et Nace. Utiliser le lien et rajouter les années disponibles</t>
  </si>
  <si>
    <t>I5_12</t>
  </si>
  <si>
    <t>I1_12</t>
  </si>
  <si>
    <t>ilc_di12</t>
  </si>
  <si>
    <t>GINI_HND  Coefficient de Gini (échelle de 0 à 100)</t>
  </si>
  <si>
    <t>ilc_li02</t>
  </si>
  <si>
    <t>PC_POP  Pourcentage de la population totale</t>
  </si>
  <si>
    <t>T  Total</t>
  </si>
  <si>
    <t>LI_R_MD60  Taux de risque de pauvreté (seuil: 60% du revenu équivalent médian après transferts sociaux)</t>
  </si>
  <si>
    <t>TOTAL  Total</t>
  </si>
  <si>
    <t>ilc_li21</t>
  </si>
  <si>
    <t>LIP_MD60  Taux de risque persistant de pauvreté par âge et par sexe (seuil: 60% du revenu équivalent médian)</t>
  </si>
  <si>
    <t>demo_mlexpec</t>
  </si>
  <si>
    <t>Y_LT1  Moins de 1 an</t>
  </si>
  <si>
    <t>earn_gr_gpgr2</t>
  </si>
  <si>
    <t>B-N  Industrie et services marchands</t>
  </si>
  <si>
    <t>Min:</t>
  </si>
  <si>
    <t>Max:</t>
  </si>
  <si>
    <t>Code Eurostat:</t>
  </si>
  <si>
    <t>http://epp.eurostat.ec.europa.eu/portal/page/portal/statistics/search_database</t>
  </si>
  <si>
    <t>Croatie</t>
  </si>
  <si>
    <t>I1_13</t>
  </si>
  <si>
    <t>I2_13</t>
  </si>
  <si>
    <t>UE-28</t>
  </si>
  <si>
    <t>I3_13</t>
  </si>
  <si>
    <t>I4_13</t>
  </si>
  <si>
    <t>I5_13</t>
  </si>
  <si>
    <t xml:space="preserve">Evolution du LU dans le temps: </t>
  </si>
  <si>
    <t>Evolution par rapport à la moyenne:</t>
  </si>
  <si>
    <t>Maximiser</t>
  </si>
  <si>
    <t>Minimiser</t>
  </si>
  <si>
    <t>(jusque 2004 comparaison à UE-15, ensuite UE-28)</t>
  </si>
  <si>
    <t>(jusque 2007 comparaison à UE-15, ensuite UE-28)</t>
  </si>
  <si>
    <t>AM</t>
  </si>
  <si>
    <t>DET</t>
  </si>
  <si>
    <t>Données manquantes</t>
  </si>
  <si>
    <t>Zone euro</t>
  </si>
  <si>
    <t>I2_14</t>
  </si>
  <si>
    <t>I5_14</t>
  </si>
  <si>
    <t>I4_14</t>
  </si>
  <si>
    <t>I3_14</t>
  </si>
  <si>
    <t>I1_14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</si>
</sst>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"/>
    <numFmt numFmtId="166" formatCode="0.0%"/>
    <numFmt numFmtId="167" formatCode="#,##0.0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22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/>
    <xf numFmtId="0" fontId="4" fillId="0" borderId="0" xfId="0" applyFont="1" applyFill="1" applyBorder="1" applyAlignment="1"/>
    <xf numFmtId="0" fontId="2" fillId="0" borderId="0" xfId="0" applyFont="1" applyFill="1" applyBorder="1"/>
    <xf numFmtId="1" fontId="2" fillId="2" borderId="1" xfId="0" applyNumberFormat="1" applyFont="1" applyFill="1" applyBorder="1" applyAlignment="1">
      <alignment horizontal="center"/>
    </xf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7" fillId="0" borderId="0" xfId="0" applyFont="1"/>
    <xf numFmtId="1" fontId="2" fillId="2" borderId="3" xfId="0" applyNumberFormat="1" applyFont="1" applyFill="1" applyBorder="1" applyAlignment="1">
      <alignment horizontal="center"/>
    </xf>
    <xf numFmtId="14" fontId="5" fillId="0" borderId="0" xfId="0" applyNumberFormat="1" applyFont="1" applyAlignment="1"/>
    <xf numFmtId="0" fontId="2" fillId="3" borderId="2" xfId="0" applyFont="1" applyFill="1" applyBorder="1" applyAlignment="1">
      <alignment horizontal="left"/>
    </xf>
    <xf numFmtId="14" fontId="5" fillId="0" borderId="0" xfId="0" applyNumberFormat="1" applyFont="1" applyFill="1" applyBorder="1" applyAlignment="1">
      <alignment wrapText="1"/>
    </xf>
    <xf numFmtId="2" fontId="5" fillId="3" borderId="4" xfId="0" applyNumberFormat="1" applyFont="1" applyFill="1" applyBorder="1" applyAlignment="1">
      <alignment horizontal="left" wrapText="1"/>
    </xf>
    <xf numFmtId="14" fontId="5" fillId="0" borderId="0" xfId="0" applyNumberFormat="1" applyFont="1" applyFill="1" applyBorder="1"/>
    <xf numFmtId="0" fontId="5" fillId="0" borderId="1" xfId="0" applyFont="1" applyBorder="1" applyAlignment="1">
      <alignment wrapText="1"/>
    </xf>
    <xf numFmtId="0" fontId="5" fillId="0" borderId="5" xfId="0" applyNumberFormat="1" applyFont="1" applyFill="1" applyBorder="1" applyAlignment="1"/>
    <xf numFmtId="167" fontId="5" fillId="0" borderId="5" xfId="0" applyNumberFormat="1" applyFont="1" applyFill="1" applyBorder="1" applyAlignment="1"/>
    <xf numFmtId="0" fontId="9" fillId="0" borderId="5" xfId="0" applyNumberFormat="1" applyFont="1" applyFill="1" applyBorder="1" applyAlignment="1"/>
    <xf numFmtId="167" fontId="9" fillId="0" borderId="5" xfId="0" applyNumberFormat="1" applyFont="1" applyFill="1" applyBorder="1" applyAlignment="1"/>
    <xf numFmtId="0" fontId="5" fillId="0" borderId="0" xfId="0" applyFont="1" applyFill="1" applyBorder="1" applyAlignment="1"/>
    <xf numFmtId="167" fontId="9" fillId="0" borderId="1" xfId="0" applyNumberFormat="1" applyFont="1" applyFill="1" applyBorder="1" applyAlignment="1"/>
    <xf numFmtId="167" fontId="5" fillId="0" borderId="1" xfId="0" applyNumberFormat="1" applyFont="1" applyFill="1" applyBorder="1" applyAlignment="1"/>
    <xf numFmtId="167" fontId="5" fillId="6" borderId="5" xfId="0" applyNumberFormat="1" applyFont="1" applyFill="1" applyBorder="1" applyAlignment="1"/>
    <xf numFmtId="167" fontId="9" fillId="6" borderId="1" xfId="0" applyNumberFormat="1" applyFont="1" applyFill="1" applyBorder="1" applyAlignment="1"/>
    <xf numFmtId="0" fontId="5" fillId="0" borderId="0" xfId="0" applyFont="1" applyAlignment="1"/>
    <xf numFmtId="167" fontId="9" fillId="7" borderId="5" xfId="0" applyNumberFormat="1" applyFont="1" applyFill="1" applyBorder="1" applyAlignment="1"/>
    <xf numFmtId="0" fontId="10" fillId="0" borderId="0" xfId="0" applyFont="1"/>
    <xf numFmtId="0" fontId="5" fillId="0" borderId="7" xfId="0" applyNumberFormat="1" applyFont="1" applyFill="1" applyBorder="1" applyAlignment="1"/>
    <xf numFmtId="167" fontId="5" fillId="0" borderId="7" xfId="0" applyNumberFormat="1" applyFont="1" applyFill="1" applyBorder="1" applyAlignment="1"/>
    <xf numFmtId="0" fontId="9" fillId="0" borderId="8" xfId="0" applyNumberFormat="1" applyFont="1" applyFill="1" applyBorder="1" applyAlignment="1"/>
    <xf numFmtId="167" fontId="9" fillId="0" borderId="8" xfId="0" applyNumberFormat="1" applyFont="1" applyFill="1" applyBorder="1" applyAlignment="1"/>
    <xf numFmtId="167" fontId="5" fillId="0" borderId="6" xfId="0" applyNumberFormat="1" applyFont="1" applyFill="1" applyBorder="1" applyAlignment="1"/>
    <xf numFmtId="167" fontId="5" fillId="0" borderId="9" xfId="0" applyNumberFormat="1" applyFont="1" applyFill="1" applyBorder="1" applyAlignment="1"/>
    <xf numFmtId="0" fontId="5" fillId="0" borderId="6" xfId="0" applyNumberFormat="1" applyFont="1" applyFill="1" applyBorder="1" applyAlignment="1"/>
    <xf numFmtId="0" fontId="3" fillId="0" borderId="0" xfId="2" applyNumberFormat="1" applyFont="1" applyFill="1" applyBorder="1" applyAlignment="1" applyProtection="1">
      <alignment horizontal="left"/>
    </xf>
    <xf numFmtId="0" fontId="5" fillId="0" borderId="0" xfId="0" applyFont="1" applyAlignment="1">
      <alignment wrapText="1"/>
    </xf>
    <xf numFmtId="0" fontId="5" fillId="0" borderId="0" xfId="0" applyFont="1" applyFill="1" applyBorder="1"/>
    <xf numFmtId="167" fontId="5" fillId="7" borderId="5" xfId="0" applyNumberFormat="1" applyFont="1" applyFill="1" applyBorder="1" applyAlignment="1"/>
    <xf numFmtId="167" fontId="9" fillId="6" borderId="5" xfId="0" applyNumberFormat="1" applyFont="1" applyFill="1" applyBorder="1" applyAlignment="1"/>
    <xf numFmtId="0" fontId="2" fillId="6" borderId="2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  <xf numFmtId="0" fontId="3" fillId="0" borderId="0" xfId="2" applyNumberFormat="1" applyFont="1" applyAlignment="1" applyProtection="1"/>
    <xf numFmtId="0" fontId="5" fillId="0" borderId="10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5" fillId="5" borderId="0" xfId="0" applyFont="1" applyFill="1" applyBorder="1" applyAlignment="1" applyProtection="1">
      <protection locked="0"/>
    </xf>
    <xf numFmtId="0" fontId="11" fillId="0" borderId="0" xfId="3" applyFont="1" applyFill="1" applyAlignment="1"/>
    <xf numFmtId="0" fontId="5" fillId="0" borderId="0" xfId="0" applyFont="1" applyAlignment="1">
      <alignment horizontal="center"/>
    </xf>
    <xf numFmtId="0" fontId="3" fillId="0" borderId="0" xfId="2" applyFont="1" applyFill="1" applyBorder="1" applyAlignment="1" applyProtection="1"/>
    <xf numFmtId="0" fontId="5" fillId="0" borderId="0" xfId="0" applyFont="1" applyFill="1" applyBorder="1" applyAlignment="1">
      <alignment wrapText="1"/>
    </xf>
    <xf numFmtId="167" fontId="9" fillId="0" borderId="1" xfId="1" applyNumberFormat="1" applyFont="1" applyFill="1" applyBorder="1" applyAlignment="1"/>
    <xf numFmtId="0" fontId="2" fillId="6" borderId="1" xfId="0" applyFont="1" applyFill="1" applyBorder="1" applyAlignment="1">
      <alignment horizontal="left" wrapText="1"/>
    </xf>
    <xf numFmtId="167" fontId="5" fillId="6" borderId="1" xfId="0" applyNumberFormat="1" applyFont="1" applyFill="1" applyBorder="1" applyAlignment="1"/>
    <xf numFmtId="0" fontId="3" fillId="0" borderId="0" xfId="2" applyFont="1" applyAlignment="1" applyProtection="1"/>
    <xf numFmtId="1" fontId="5" fillId="3" borderId="1" xfId="0" applyNumberFormat="1" applyFont="1" applyFill="1" applyBorder="1" applyAlignment="1">
      <alignment horizontal="left" wrapText="1"/>
    </xf>
    <xf numFmtId="0" fontId="5" fillId="0" borderId="0" xfId="0" applyNumberFormat="1" applyFont="1"/>
    <xf numFmtId="166" fontId="5" fillId="0" borderId="1" xfId="7" applyNumberFormat="1" applyFont="1" applyFill="1" applyBorder="1" applyAlignment="1">
      <alignment horizontal="right"/>
    </xf>
    <xf numFmtId="166" fontId="9" fillId="0" borderId="1" xfId="7" applyNumberFormat="1" applyFont="1" applyFill="1" applyBorder="1" applyAlignment="1">
      <alignment horizontal="right"/>
    </xf>
    <xf numFmtId="166" fontId="6" fillId="0" borderId="1" xfId="7" applyNumberFormat="1" applyFont="1" applyFill="1" applyBorder="1" applyAlignment="1">
      <alignment horizontal="right"/>
    </xf>
    <xf numFmtId="166" fontId="2" fillId="0" borderId="1" xfId="7" applyNumberFormat="1" applyFont="1" applyFill="1" applyBorder="1" applyAlignment="1">
      <alignment horizontal="right"/>
    </xf>
    <xf numFmtId="166" fontId="9" fillId="6" borderId="1" xfId="7" applyNumberFormat="1" applyFont="1" applyFill="1" applyBorder="1" applyAlignment="1">
      <alignment horizontal="right"/>
    </xf>
    <xf numFmtId="166" fontId="6" fillId="6" borderId="1" xfId="7" applyNumberFormat="1" applyFont="1" applyFill="1" applyBorder="1" applyAlignment="1">
      <alignment horizontal="right"/>
    </xf>
    <xf numFmtId="166" fontId="5" fillId="6" borderId="1" xfId="7" applyNumberFormat="1" applyFont="1" applyFill="1" applyBorder="1" applyAlignment="1">
      <alignment horizontal="right"/>
    </xf>
    <xf numFmtId="0" fontId="5" fillId="0" borderId="0" xfId="0" applyFont="1" applyFill="1"/>
    <xf numFmtId="0" fontId="3" fillId="0" borderId="0" xfId="2" applyAlignment="1" applyProtection="1"/>
    <xf numFmtId="0" fontId="5" fillId="4" borderId="1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left"/>
    </xf>
    <xf numFmtId="0" fontId="5" fillId="0" borderId="8" xfId="0" applyNumberFormat="1" applyFont="1" applyFill="1" applyBorder="1" applyAlignment="1"/>
    <xf numFmtId="167" fontId="5" fillId="0" borderId="8" xfId="0" applyNumberFormat="1" applyFont="1" applyFill="1" applyBorder="1" applyAlignment="1"/>
    <xf numFmtId="0" fontId="11" fillId="0" borderId="0" xfId="3" applyFont="1" applyFill="1" applyBorder="1" applyAlignment="1"/>
    <xf numFmtId="0" fontId="11" fillId="0" borderId="0" xfId="4" applyFont="1" applyFill="1" applyBorder="1" applyAlignment="1">
      <alignment horizontal="left"/>
    </xf>
    <xf numFmtId="0" fontId="5" fillId="0" borderId="0" xfId="0" applyFont="1" applyFill="1" applyAlignment="1"/>
    <xf numFmtId="165" fontId="11" fillId="0" borderId="1" xfId="3" applyNumberFormat="1" applyFont="1" applyFill="1" applyBorder="1" applyAlignment="1"/>
    <xf numFmtId="165" fontId="11" fillId="0" borderId="0" xfId="3" applyNumberFormat="1" applyFont="1" applyFill="1" applyBorder="1" applyAlignment="1"/>
    <xf numFmtId="0" fontId="5" fillId="0" borderId="1" xfId="0" applyFont="1" applyFill="1" applyBorder="1" applyAlignment="1">
      <alignment horizontal="right"/>
    </xf>
    <xf numFmtId="0" fontId="9" fillId="7" borderId="9" xfId="0" applyNumberFormat="1" applyFont="1" applyFill="1" applyBorder="1" applyAlignment="1"/>
    <xf numFmtId="167" fontId="5" fillId="7" borderId="9" xfId="0" applyNumberFormat="1" applyFont="1" applyFill="1" applyBorder="1" applyAlignment="1"/>
    <xf numFmtId="0" fontId="5" fillId="7" borderId="9" xfId="0" applyNumberFormat="1" applyFont="1" applyFill="1" applyBorder="1" applyAlignment="1"/>
    <xf numFmtId="0" fontId="5" fillId="7" borderId="6" xfId="0" applyNumberFormat="1" applyFont="1" applyFill="1" applyBorder="1" applyAlignment="1"/>
    <xf numFmtId="167" fontId="5" fillId="7" borderId="6" xfId="0" applyNumberFormat="1" applyFont="1" applyFill="1" applyBorder="1" applyAlignment="1"/>
    <xf numFmtId="0" fontId="9" fillId="7" borderId="6" xfId="0" applyNumberFormat="1" applyFont="1" applyFill="1" applyBorder="1" applyAlignment="1"/>
    <xf numFmtId="0" fontId="5" fillId="7" borderId="1" xfId="0" applyFont="1" applyFill="1" applyBorder="1"/>
    <xf numFmtId="0" fontId="5" fillId="0" borderId="0" xfId="0" applyFont="1" applyFill="1" applyAlignment="1">
      <alignment horizontal="center"/>
    </xf>
    <xf numFmtId="0" fontId="11" fillId="0" borderId="0" xfId="6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/>
    <xf numFmtId="0" fontId="5" fillId="0" borderId="1" xfId="0" applyFont="1" applyBorder="1"/>
    <xf numFmtId="0" fontId="5" fillId="0" borderId="1" xfId="0" applyNumberFormat="1" applyFont="1" applyBorder="1"/>
    <xf numFmtId="165" fontId="5" fillId="0" borderId="0" xfId="0" applyNumberFormat="1" applyFont="1"/>
    <xf numFmtId="0" fontId="5" fillId="3" borderId="1" xfId="0" applyFont="1" applyFill="1" applyBorder="1" applyAlignment="1">
      <alignment horizontal="left" wrapText="1"/>
    </xf>
    <xf numFmtId="167" fontId="1" fillId="0" borderId="5" xfId="0" applyNumberFormat="1" applyFont="1" applyFill="1" applyBorder="1" applyAlignment="1"/>
    <xf numFmtId="0" fontId="1" fillId="7" borderId="1" xfId="0" applyFont="1" applyFill="1" applyBorder="1"/>
    <xf numFmtId="0" fontId="1" fillId="0" borderId="5" xfId="0" applyNumberFormat="1" applyFont="1" applyFill="1" applyBorder="1" applyAlignment="1"/>
    <xf numFmtId="0" fontId="1" fillId="0" borderId="8" xfId="0" applyNumberFormat="1" applyFont="1" applyFill="1" applyBorder="1" applyAlignment="1"/>
    <xf numFmtId="167" fontId="1" fillId="0" borderId="8" xfId="0" applyNumberFormat="1" applyFont="1" applyFill="1" applyBorder="1" applyAlignment="1"/>
    <xf numFmtId="167" fontId="1" fillId="7" borderId="5" xfId="0" applyNumberFormat="1" applyFont="1" applyFill="1" applyBorder="1" applyAlignment="1"/>
    <xf numFmtId="0" fontId="1" fillId="7" borderId="9" xfId="0" applyNumberFormat="1" applyFont="1" applyFill="1" applyBorder="1" applyAlignment="1"/>
    <xf numFmtId="0" fontId="1" fillId="7" borderId="6" xfId="0" applyNumberFormat="1" applyFont="1" applyFill="1" applyBorder="1" applyAlignment="1"/>
    <xf numFmtId="167" fontId="9" fillId="7" borderId="6" xfId="0" applyNumberFormat="1" applyFont="1" applyFill="1" applyBorder="1" applyAlignment="1"/>
    <xf numFmtId="167" fontId="5" fillId="0" borderId="1" xfId="0" applyNumberFormat="1" applyFont="1" applyBorder="1"/>
    <xf numFmtId="167" fontId="1" fillId="0" borderId="1" xfId="0" applyNumberFormat="1" applyFont="1" applyFill="1" applyBorder="1" applyAlignment="1"/>
    <xf numFmtId="166" fontId="1" fillId="0" borderId="1" xfId="7" applyNumberFormat="1" applyFont="1" applyFill="1" applyBorder="1" applyAlignment="1">
      <alignment horizontal="right"/>
    </xf>
    <xf numFmtId="14" fontId="1" fillId="0" borderId="0" xfId="0" applyNumberFormat="1" applyFont="1" applyAlignment="1"/>
    <xf numFmtId="0" fontId="1" fillId="0" borderId="0" xfId="0" applyFont="1"/>
    <xf numFmtId="0" fontId="1" fillId="0" borderId="1" xfId="0" applyFont="1" applyFill="1" applyBorder="1"/>
    <xf numFmtId="166" fontId="5" fillId="0" borderId="1" xfId="7" applyNumberFormat="1" applyFont="1" applyBorder="1"/>
  </cellXfs>
  <cellStyles count="8">
    <cellStyle name="Comma" xfId="1" builtinId="3"/>
    <cellStyle name="Hyperlink" xfId="2" builtinId="8"/>
    <cellStyle name="Normal" xfId="0" builtinId="0"/>
    <cellStyle name="Normal 2" xfId="3"/>
    <cellStyle name="Normal 5" xfId="4"/>
    <cellStyle name="Normal 7" xfId="5"/>
    <cellStyle name="Normal 8" xfId="6"/>
    <cellStyle name="Percent" xfId="7" builtinId="5"/>
  </cellStyles>
  <dxfs count="309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pp.eurostat.ec.europa.eu/portal/page/portal/statistics/search_databas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epp.eurostat.ec.europa.eu/portal/page/portal/statistics/search_databas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epp.eurostat.ec.europa.eu/portal/page/portal/statistics/search_database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epp.eurostat.ec.europa.eu/portal/page/portal/statistics/search_database" TargetMode="External"/><Relationship Id="rId1" Type="http://schemas.openxmlformats.org/officeDocument/2006/relationships/hyperlink" Target="http://epp.eurostat.ec.europa.eu/tgm/table.do?tab=table&amp;plugin=1&amp;language=fr&amp;pcode=tps00025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epp.eurostat.ec.europa.eu/portal/page/portal/statistics/search_databa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K55"/>
  <sheetViews>
    <sheetView tabSelected="1" zoomScale="80" zoomScaleNormal="80" workbookViewId="0"/>
  </sheetViews>
  <sheetFormatPr defaultRowHeight="12.75" x14ac:dyDescent="0.2"/>
  <cols>
    <col min="1" max="1" width="4.140625" style="5" customWidth="1"/>
    <col min="2" max="2" width="19.42578125" style="5" customWidth="1"/>
    <col min="3" max="3" width="11.5703125" style="5" customWidth="1"/>
    <col min="4" max="17" width="8.140625" style="5" customWidth="1"/>
    <col min="18" max="16384" width="9.140625" style="5"/>
  </cols>
  <sheetData>
    <row r="1" spans="1:17" x14ac:dyDescent="0.2">
      <c r="A1" s="103"/>
      <c r="B1" s="1" t="s">
        <v>18</v>
      </c>
      <c r="C1" s="5" t="s">
        <v>41</v>
      </c>
      <c r="D1" s="1"/>
    </row>
    <row r="2" spans="1:17" x14ac:dyDescent="0.2">
      <c r="B2" s="1" t="s">
        <v>43</v>
      </c>
      <c r="C2" s="42" t="s">
        <v>117</v>
      </c>
      <c r="D2" s="1"/>
    </row>
    <row r="3" spans="1:17" x14ac:dyDescent="0.2">
      <c r="B3" s="3" t="s">
        <v>20</v>
      </c>
      <c r="C3" s="5" t="s">
        <v>40</v>
      </c>
      <c r="D3" s="3"/>
    </row>
    <row r="4" spans="1:17" x14ac:dyDescent="0.2">
      <c r="B4" s="3" t="s">
        <v>21</v>
      </c>
      <c r="C4" s="5" t="s">
        <v>37</v>
      </c>
      <c r="D4" s="3"/>
    </row>
    <row r="5" spans="1:17" x14ac:dyDescent="0.2">
      <c r="F5" s="46"/>
      <c r="G5" s="63"/>
    </row>
    <row r="6" spans="1:17" x14ac:dyDescent="0.2">
      <c r="B6" s="3" t="s">
        <v>46</v>
      </c>
      <c r="C6" s="14">
        <v>42264</v>
      </c>
      <c r="D6" s="3"/>
      <c r="F6" s="69"/>
      <c r="G6" s="63"/>
    </row>
    <row r="7" spans="1:17" x14ac:dyDescent="0.2">
      <c r="F7" s="46"/>
    </row>
    <row r="9" spans="1:17" x14ac:dyDescent="0.2">
      <c r="B9" s="4" t="s">
        <v>0</v>
      </c>
      <c r="C9" s="4" t="s">
        <v>49</v>
      </c>
      <c r="D9" s="4" t="s">
        <v>50</v>
      </c>
      <c r="E9" s="4" t="s">
        <v>51</v>
      </c>
      <c r="F9" s="4" t="s">
        <v>52</v>
      </c>
      <c r="G9" s="4" t="s">
        <v>53</v>
      </c>
      <c r="H9" s="4" t="s">
        <v>54</v>
      </c>
      <c r="I9" s="4" t="s">
        <v>55</v>
      </c>
      <c r="J9" s="4" t="s">
        <v>56</v>
      </c>
      <c r="K9" s="4" t="s">
        <v>57</v>
      </c>
      <c r="L9" s="4" t="s">
        <v>95</v>
      </c>
      <c r="M9" s="4" t="s">
        <v>96</v>
      </c>
      <c r="N9" s="4" t="s">
        <v>107</v>
      </c>
      <c r="O9" s="4" t="s">
        <v>127</v>
      </c>
      <c r="P9" s="4" t="s">
        <v>146</v>
      </c>
      <c r="Q9" s="4" t="s">
        <v>166</v>
      </c>
    </row>
    <row r="10" spans="1:17" x14ac:dyDescent="0.2">
      <c r="B10" s="65" t="s">
        <v>11</v>
      </c>
      <c r="C10" s="17">
        <v>25</v>
      </c>
      <c r="D10" s="17">
        <v>25</v>
      </c>
      <c r="E10" s="19">
        <v>25.55</v>
      </c>
      <c r="F10" s="19">
        <v>25.55</v>
      </c>
      <c r="G10" s="19">
        <v>25.55</v>
      </c>
      <c r="H10" s="17">
        <v>26.1</v>
      </c>
      <c r="I10" s="17">
        <v>26.8</v>
      </c>
      <c r="J10" s="17">
        <v>30.4</v>
      </c>
      <c r="K10" s="17">
        <v>30.2</v>
      </c>
      <c r="L10" s="17">
        <v>29.1</v>
      </c>
      <c r="M10" s="17">
        <v>29.3</v>
      </c>
      <c r="N10" s="17">
        <v>29</v>
      </c>
      <c r="O10" s="17">
        <v>28.3</v>
      </c>
      <c r="P10" s="17">
        <v>29.7</v>
      </c>
      <c r="Q10" s="19">
        <v>29.7</v>
      </c>
    </row>
    <row r="11" spans="1:17" x14ac:dyDescent="0.2">
      <c r="B11" s="65" t="s">
        <v>13</v>
      </c>
      <c r="C11" s="17">
        <v>24</v>
      </c>
      <c r="D11" s="17">
        <v>24</v>
      </c>
      <c r="E11" s="19">
        <v>25.7</v>
      </c>
      <c r="F11" s="17">
        <v>27.4</v>
      </c>
      <c r="G11" s="17">
        <v>25.8</v>
      </c>
      <c r="H11" s="17">
        <v>26.3</v>
      </c>
      <c r="I11" s="17">
        <v>25.3</v>
      </c>
      <c r="J11" s="17">
        <v>26.2</v>
      </c>
      <c r="K11" s="17">
        <v>27.7</v>
      </c>
      <c r="L11" s="17">
        <v>27.5</v>
      </c>
      <c r="M11" s="17">
        <v>28.3</v>
      </c>
      <c r="N11" s="17">
        <v>27.4</v>
      </c>
      <c r="O11" s="17">
        <v>27.6</v>
      </c>
      <c r="P11" s="17">
        <v>27</v>
      </c>
      <c r="Q11" s="17">
        <v>27.6</v>
      </c>
    </row>
    <row r="12" spans="1:17" x14ac:dyDescent="0.2">
      <c r="B12" s="65" t="s">
        <v>6</v>
      </c>
      <c r="C12" s="17">
        <v>30</v>
      </c>
      <c r="D12" s="17">
        <v>28</v>
      </c>
      <c r="E12" s="19">
        <v>28.15</v>
      </c>
      <c r="F12" s="17">
        <v>28.3</v>
      </c>
      <c r="G12" s="17">
        <v>26.1</v>
      </c>
      <c r="H12" s="17">
        <v>28</v>
      </c>
      <c r="I12" s="17">
        <v>27.8</v>
      </c>
      <c r="J12" s="17">
        <v>26.3</v>
      </c>
      <c r="K12" s="17">
        <v>27.5</v>
      </c>
      <c r="L12" s="17">
        <v>26.4</v>
      </c>
      <c r="M12" s="17">
        <v>26.6</v>
      </c>
      <c r="N12" s="17">
        <v>26.3</v>
      </c>
      <c r="O12" s="17">
        <v>26.5</v>
      </c>
      <c r="P12" s="17">
        <v>25.9</v>
      </c>
      <c r="Q12" s="90">
        <v>25.9</v>
      </c>
    </row>
    <row r="13" spans="1:17" x14ac:dyDescent="0.2">
      <c r="B13" s="65" t="s">
        <v>44</v>
      </c>
      <c r="C13" s="17">
        <v>25</v>
      </c>
      <c r="D13" s="17">
        <v>26</v>
      </c>
      <c r="E13" s="17">
        <v>26</v>
      </c>
      <c r="F13" s="17">
        <v>24</v>
      </c>
      <c r="G13" s="17">
        <v>26</v>
      </c>
      <c r="H13" s="17">
        <v>25</v>
      </c>
      <c r="I13" s="17">
        <v>31.2</v>
      </c>
      <c r="J13" s="17">
        <v>35.299999999999997</v>
      </c>
      <c r="K13" s="17">
        <v>35.9</v>
      </c>
      <c r="L13" s="17">
        <v>33.4</v>
      </c>
      <c r="M13" s="17">
        <v>33.200000000000003</v>
      </c>
      <c r="N13" s="17">
        <v>35</v>
      </c>
      <c r="O13" s="17">
        <v>33.6</v>
      </c>
      <c r="P13" s="17">
        <v>35.4</v>
      </c>
      <c r="Q13" s="90">
        <v>35.4</v>
      </c>
    </row>
    <row r="14" spans="1:17" x14ac:dyDescent="0.2">
      <c r="B14" s="65" t="s">
        <v>22</v>
      </c>
      <c r="C14" s="19">
        <v>27</v>
      </c>
      <c r="D14" s="19">
        <v>27</v>
      </c>
      <c r="E14" s="19">
        <v>27</v>
      </c>
      <c r="F14" s="17">
        <v>27</v>
      </c>
      <c r="G14" s="19">
        <v>27.85</v>
      </c>
      <c r="H14" s="17">
        <v>28.7</v>
      </c>
      <c r="I14" s="17">
        <v>28.8</v>
      </c>
      <c r="J14" s="17">
        <v>29.8</v>
      </c>
      <c r="K14" s="17">
        <v>29</v>
      </c>
      <c r="L14" s="17">
        <v>29.5</v>
      </c>
      <c r="M14" s="17">
        <v>30.1</v>
      </c>
      <c r="N14" s="17">
        <v>29.2</v>
      </c>
      <c r="O14" s="17">
        <v>31</v>
      </c>
      <c r="P14" s="17">
        <v>32.4</v>
      </c>
      <c r="Q14" s="19">
        <v>32.4</v>
      </c>
    </row>
    <row r="15" spans="1:17" x14ac:dyDescent="0.2">
      <c r="B15" s="65" t="s">
        <v>145</v>
      </c>
      <c r="C15" s="19">
        <v>29</v>
      </c>
      <c r="D15" s="19">
        <v>29</v>
      </c>
      <c r="E15" s="19">
        <v>29</v>
      </c>
      <c r="F15" s="17">
        <v>29</v>
      </c>
      <c r="G15" s="17">
        <v>30</v>
      </c>
      <c r="H15" s="17">
        <v>30</v>
      </c>
      <c r="I15" s="17">
        <v>28</v>
      </c>
      <c r="J15" s="17">
        <v>29</v>
      </c>
      <c r="K15" s="17">
        <v>28</v>
      </c>
      <c r="L15" s="17">
        <v>27</v>
      </c>
      <c r="M15" s="17">
        <v>31.6</v>
      </c>
      <c r="N15" s="17">
        <v>31.2</v>
      </c>
      <c r="O15" s="17">
        <v>30.9</v>
      </c>
      <c r="P15" s="17">
        <v>30.9</v>
      </c>
      <c r="Q15" s="19">
        <v>30.9</v>
      </c>
    </row>
    <row r="16" spans="1:17" x14ac:dyDescent="0.2">
      <c r="B16" s="65" t="s">
        <v>5</v>
      </c>
      <c r="C16" s="19">
        <v>22</v>
      </c>
      <c r="D16" s="17">
        <v>22</v>
      </c>
      <c r="E16" s="19">
        <v>23.4</v>
      </c>
      <c r="F16" s="17">
        <v>24.8</v>
      </c>
      <c r="G16" s="17">
        <v>23.9</v>
      </c>
      <c r="H16" s="17">
        <v>23.9</v>
      </c>
      <c r="I16" s="17">
        <v>23.7</v>
      </c>
      <c r="J16" s="17">
        <v>25.2</v>
      </c>
      <c r="K16" s="17">
        <v>25.1</v>
      </c>
      <c r="L16" s="17">
        <v>26.9</v>
      </c>
      <c r="M16" s="17">
        <v>26.9</v>
      </c>
      <c r="N16" s="17">
        <v>27.8</v>
      </c>
      <c r="O16" s="17">
        <v>28.1</v>
      </c>
      <c r="P16" s="17">
        <v>27.5</v>
      </c>
      <c r="Q16" s="90">
        <v>27.5</v>
      </c>
    </row>
    <row r="17" spans="2:17" ht="13.5" customHeight="1" x14ac:dyDescent="0.2">
      <c r="B17" s="65" t="s">
        <v>14</v>
      </c>
      <c r="C17" s="17">
        <v>32</v>
      </c>
      <c r="D17" s="17">
        <v>33</v>
      </c>
      <c r="E17" s="17">
        <v>31</v>
      </c>
      <c r="F17" s="17">
        <v>31</v>
      </c>
      <c r="G17" s="17">
        <v>31</v>
      </c>
      <c r="H17" s="17">
        <v>32.200000000000003</v>
      </c>
      <c r="I17" s="17">
        <v>31.9</v>
      </c>
      <c r="J17" s="17">
        <v>31.9</v>
      </c>
      <c r="K17" s="17">
        <v>31.9</v>
      </c>
      <c r="L17" s="17">
        <v>32.9</v>
      </c>
      <c r="M17" s="17">
        <v>33.5</v>
      </c>
      <c r="N17" s="17">
        <v>34</v>
      </c>
      <c r="O17" s="17">
        <v>34.200000000000003</v>
      </c>
      <c r="P17" s="17">
        <v>33.700000000000003</v>
      </c>
      <c r="Q17" s="17">
        <v>34.700000000000003</v>
      </c>
    </row>
    <row r="18" spans="2:17" x14ac:dyDescent="0.2">
      <c r="B18" s="65" t="s">
        <v>23</v>
      </c>
      <c r="C18" s="17">
        <v>36</v>
      </c>
      <c r="D18" s="17">
        <v>35</v>
      </c>
      <c r="E18" s="17">
        <v>35</v>
      </c>
      <c r="F18" s="17">
        <v>34</v>
      </c>
      <c r="G18" s="17">
        <v>37.4</v>
      </c>
      <c r="H18" s="17">
        <v>34.1</v>
      </c>
      <c r="I18" s="17">
        <v>33.1</v>
      </c>
      <c r="J18" s="17">
        <v>33.4</v>
      </c>
      <c r="K18" s="17">
        <v>30.9</v>
      </c>
      <c r="L18" s="17">
        <v>31.4</v>
      </c>
      <c r="M18" s="17">
        <v>31.3</v>
      </c>
      <c r="N18" s="17">
        <v>31.9</v>
      </c>
      <c r="O18" s="17">
        <v>32.5</v>
      </c>
      <c r="P18" s="17">
        <v>32.9</v>
      </c>
      <c r="Q18" s="19">
        <v>32.9</v>
      </c>
    </row>
    <row r="19" spans="2:17" x14ac:dyDescent="0.2">
      <c r="B19" s="65" t="s">
        <v>8</v>
      </c>
      <c r="C19" s="17">
        <v>24</v>
      </c>
      <c r="D19" s="17">
        <v>27</v>
      </c>
      <c r="E19" s="17">
        <v>26</v>
      </c>
      <c r="F19" s="17">
        <v>26</v>
      </c>
      <c r="G19" s="17">
        <v>25.5</v>
      </c>
      <c r="H19" s="17">
        <v>26</v>
      </c>
      <c r="I19" s="17">
        <v>25.9</v>
      </c>
      <c r="J19" s="17">
        <v>26.2</v>
      </c>
      <c r="K19" s="17">
        <v>26.3</v>
      </c>
      <c r="L19" s="17">
        <v>25.9</v>
      </c>
      <c r="M19" s="17">
        <v>25.4</v>
      </c>
      <c r="N19" s="17">
        <v>25.8</v>
      </c>
      <c r="O19" s="17">
        <v>25.9</v>
      </c>
      <c r="P19" s="17">
        <v>25.4</v>
      </c>
      <c r="Q19" s="17">
        <v>25.6</v>
      </c>
    </row>
    <row r="20" spans="2:17" x14ac:dyDescent="0.2">
      <c r="B20" s="65" t="s">
        <v>2</v>
      </c>
      <c r="C20" s="17">
        <v>28</v>
      </c>
      <c r="D20" s="17">
        <v>27</v>
      </c>
      <c r="E20" s="17">
        <v>27</v>
      </c>
      <c r="F20" s="17">
        <v>27</v>
      </c>
      <c r="G20" s="17">
        <v>28.2</v>
      </c>
      <c r="H20" s="17">
        <v>27.7</v>
      </c>
      <c r="I20" s="17">
        <v>27.3</v>
      </c>
      <c r="J20" s="17">
        <v>26.6</v>
      </c>
      <c r="K20" s="17">
        <v>29.8</v>
      </c>
      <c r="L20" s="17">
        <v>29.9</v>
      </c>
      <c r="M20" s="17">
        <v>29.8</v>
      </c>
      <c r="N20" s="17">
        <v>30.8</v>
      </c>
      <c r="O20" s="17">
        <v>30.5</v>
      </c>
      <c r="P20" s="17">
        <v>30.1</v>
      </c>
      <c r="Q20" s="19">
        <v>30.1</v>
      </c>
    </row>
    <row r="21" spans="2:17" x14ac:dyDescent="0.2">
      <c r="B21" s="65" t="s">
        <v>15</v>
      </c>
      <c r="C21" s="17">
        <v>33</v>
      </c>
      <c r="D21" s="17">
        <v>33</v>
      </c>
      <c r="E21" s="19">
        <v>33.85</v>
      </c>
      <c r="F21" s="17">
        <v>34.700000000000003</v>
      </c>
      <c r="G21" s="17">
        <v>33</v>
      </c>
      <c r="H21" s="17">
        <v>33.200000000000003</v>
      </c>
      <c r="I21" s="17">
        <v>34.299999999999997</v>
      </c>
      <c r="J21" s="17">
        <v>34.299999999999997</v>
      </c>
      <c r="K21" s="17">
        <v>33.4</v>
      </c>
      <c r="L21" s="17">
        <v>33.1</v>
      </c>
      <c r="M21" s="17">
        <v>32.9</v>
      </c>
      <c r="N21" s="17">
        <v>33.5</v>
      </c>
      <c r="O21" s="17">
        <v>34.299999999999997</v>
      </c>
      <c r="P21" s="17">
        <v>34.4</v>
      </c>
      <c r="Q21" s="17">
        <v>34.5</v>
      </c>
    </row>
    <row r="22" spans="2:17" x14ac:dyDescent="0.2">
      <c r="B22" s="65" t="s">
        <v>16</v>
      </c>
      <c r="C22" s="17">
        <v>26</v>
      </c>
      <c r="D22" s="17">
        <v>25</v>
      </c>
      <c r="E22" s="17">
        <v>24</v>
      </c>
      <c r="F22" s="17">
        <v>27</v>
      </c>
      <c r="G22" s="19">
        <v>27.5</v>
      </c>
      <c r="H22" s="17">
        <v>27.6</v>
      </c>
      <c r="I22" s="17">
        <v>33.299999999999997</v>
      </c>
      <c r="J22" s="17">
        <v>25.6</v>
      </c>
      <c r="K22" s="17">
        <v>25.2</v>
      </c>
      <c r="L22" s="17">
        <v>24.7</v>
      </c>
      <c r="M22" s="17">
        <v>24.1</v>
      </c>
      <c r="N22" s="17">
        <v>26.8</v>
      </c>
      <c r="O22" s="17">
        <v>26.9</v>
      </c>
      <c r="P22" s="17">
        <v>28</v>
      </c>
      <c r="Q22" s="17">
        <v>27.9</v>
      </c>
    </row>
    <row r="23" spans="2:17" x14ac:dyDescent="0.2">
      <c r="B23" s="65" t="s">
        <v>4</v>
      </c>
      <c r="C23" s="17">
        <v>30</v>
      </c>
      <c r="D23" s="17">
        <v>29</v>
      </c>
      <c r="E23" s="19">
        <v>29.8</v>
      </c>
      <c r="F23" s="17">
        <v>30.6</v>
      </c>
      <c r="G23" s="17">
        <v>31.5</v>
      </c>
      <c r="H23" s="17">
        <v>31.9</v>
      </c>
      <c r="I23" s="17">
        <v>31.9</v>
      </c>
      <c r="J23" s="17">
        <v>31.3</v>
      </c>
      <c r="K23" s="17">
        <v>29.9</v>
      </c>
      <c r="L23" s="17">
        <v>28.8</v>
      </c>
      <c r="M23" s="17">
        <v>30.7</v>
      </c>
      <c r="N23" s="17">
        <v>29.8</v>
      </c>
      <c r="O23" s="17">
        <v>29.9</v>
      </c>
      <c r="P23" s="17">
        <v>30</v>
      </c>
      <c r="Q23" s="19">
        <v>30</v>
      </c>
    </row>
    <row r="24" spans="2:17" x14ac:dyDescent="0.2">
      <c r="B24" s="65" t="s">
        <v>10</v>
      </c>
      <c r="C24" s="17">
        <v>29</v>
      </c>
      <c r="D24" s="17">
        <v>29</v>
      </c>
      <c r="E24" s="19">
        <v>31.1</v>
      </c>
      <c r="F24" s="19">
        <v>31.1</v>
      </c>
      <c r="G24" s="17">
        <v>33.200000000000003</v>
      </c>
      <c r="H24" s="17">
        <v>32.799999999999997</v>
      </c>
      <c r="I24" s="17">
        <v>32.1</v>
      </c>
      <c r="J24" s="17">
        <v>32.200000000000003</v>
      </c>
      <c r="K24" s="17">
        <v>31</v>
      </c>
      <c r="L24" s="17">
        <v>31.5</v>
      </c>
      <c r="M24" s="17">
        <v>31.2</v>
      </c>
      <c r="N24" s="17">
        <v>31.9</v>
      </c>
      <c r="O24" s="17">
        <v>31.9</v>
      </c>
      <c r="P24" s="17">
        <v>32.5</v>
      </c>
      <c r="Q24" s="90">
        <v>32.700000000000003</v>
      </c>
    </row>
    <row r="25" spans="2:17" x14ac:dyDescent="0.2">
      <c r="B25" s="65" t="s">
        <v>24</v>
      </c>
      <c r="C25" s="17">
        <v>34</v>
      </c>
      <c r="D25" s="19">
        <v>35.1</v>
      </c>
      <c r="E25" s="19">
        <v>35.1</v>
      </c>
      <c r="F25" s="19">
        <v>35.1</v>
      </c>
      <c r="G25" s="19">
        <v>35.1</v>
      </c>
      <c r="H25" s="17">
        <v>36.200000000000003</v>
      </c>
      <c r="I25" s="17">
        <v>38.9</v>
      </c>
      <c r="J25" s="17">
        <v>35.4</v>
      </c>
      <c r="K25" s="17">
        <v>37.5</v>
      </c>
      <c r="L25" s="17">
        <v>37.5</v>
      </c>
      <c r="M25" s="17">
        <v>35.9</v>
      </c>
      <c r="N25" s="17">
        <v>35.1</v>
      </c>
      <c r="O25" s="17">
        <v>35.700000000000003</v>
      </c>
      <c r="P25" s="17">
        <v>35.200000000000003</v>
      </c>
      <c r="Q25" s="90">
        <v>35.5</v>
      </c>
    </row>
    <row r="26" spans="2:17" x14ac:dyDescent="0.2">
      <c r="B26" s="65" t="s">
        <v>25</v>
      </c>
      <c r="C26" s="17">
        <v>31</v>
      </c>
      <c r="D26" s="17">
        <v>31</v>
      </c>
      <c r="E26" s="19">
        <v>33.65</v>
      </c>
      <c r="F26" s="19">
        <v>33.65</v>
      </c>
      <c r="G26" s="19">
        <v>33.65</v>
      </c>
      <c r="H26" s="17">
        <v>36.299999999999997</v>
      </c>
      <c r="I26" s="17">
        <v>35</v>
      </c>
      <c r="J26" s="17">
        <v>33.799999999999997</v>
      </c>
      <c r="K26" s="17">
        <v>34.5</v>
      </c>
      <c r="L26" s="17">
        <v>35.9</v>
      </c>
      <c r="M26" s="17">
        <v>37</v>
      </c>
      <c r="N26" s="17">
        <v>33</v>
      </c>
      <c r="O26" s="17">
        <v>32</v>
      </c>
      <c r="P26" s="17">
        <v>34.6</v>
      </c>
      <c r="Q26" s="90">
        <v>35</v>
      </c>
    </row>
    <row r="27" spans="2:17" x14ac:dyDescent="0.2">
      <c r="B27" s="65" t="s">
        <v>1</v>
      </c>
      <c r="C27" s="22">
        <v>26</v>
      </c>
      <c r="D27" s="22">
        <v>27</v>
      </c>
      <c r="E27" s="21">
        <v>27.3</v>
      </c>
      <c r="F27" s="22">
        <v>27.6</v>
      </c>
      <c r="G27" s="22">
        <v>26.5</v>
      </c>
      <c r="H27" s="22">
        <v>26.5</v>
      </c>
      <c r="I27" s="22">
        <v>27.8</v>
      </c>
      <c r="J27" s="22">
        <v>27.4</v>
      </c>
      <c r="K27" s="22">
        <v>27.7</v>
      </c>
      <c r="L27" s="22">
        <v>29.2</v>
      </c>
      <c r="M27" s="22">
        <v>27.9</v>
      </c>
      <c r="N27" s="22">
        <v>27.2</v>
      </c>
      <c r="O27" s="22">
        <v>28</v>
      </c>
      <c r="P27" s="22">
        <v>30.4</v>
      </c>
      <c r="Q27" s="100">
        <v>28.7</v>
      </c>
    </row>
    <row r="28" spans="2:17" x14ac:dyDescent="0.2">
      <c r="B28" s="65" t="s">
        <v>26</v>
      </c>
      <c r="C28" s="17">
        <v>30</v>
      </c>
      <c r="D28" s="19">
        <v>28.5</v>
      </c>
      <c r="E28" s="19">
        <v>28.5</v>
      </c>
      <c r="F28" s="19">
        <v>28.5</v>
      </c>
      <c r="G28" s="19">
        <v>28.5</v>
      </c>
      <c r="H28" s="17">
        <v>27</v>
      </c>
      <c r="I28" s="17">
        <v>27.1</v>
      </c>
      <c r="J28" s="17">
        <v>26.3</v>
      </c>
      <c r="K28" s="17">
        <v>28.1</v>
      </c>
      <c r="L28" s="17">
        <v>27.4</v>
      </c>
      <c r="M28" s="17">
        <v>28.6</v>
      </c>
      <c r="N28" s="17">
        <v>27.2</v>
      </c>
      <c r="O28" s="17">
        <v>27.1</v>
      </c>
      <c r="P28" s="17">
        <v>27.9</v>
      </c>
      <c r="Q28" s="90">
        <v>27.7</v>
      </c>
    </row>
    <row r="29" spans="2:17" x14ac:dyDescent="0.2">
      <c r="B29" s="65" t="s">
        <v>7</v>
      </c>
      <c r="C29" s="17">
        <v>29</v>
      </c>
      <c r="D29" s="17">
        <v>27</v>
      </c>
      <c r="E29" s="17">
        <v>27</v>
      </c>
      <c r="F29" s="17">
        <v>27</v>
      </c>
      <c r="G29" s="19">
        <v>26.95</v>
      </c>
      <c r="H29" s="17">
        <v>26.9</v>
      </c>
      <c r="I29" s="17">
        <v>26.4</v>
      </c>
      <c r="J29" s="17">
        <v>27.6</v>
      </c>
      <c r="K29" s="17">
        <v>27.6</v>
      </c>
      <c r="L29" s="17">
        <v>27.2</v>
      </c>
      <c r="M29" s="17">
        <v>25.5</v>
      </c>
      <c r="N29" s="17">
        <v>25.8</v>
      </c>
      <c r="O29" s="17">
        <v>25.4</v>
      </c>
      <c r="P29" s="17">
        <v>25.1</v>
      </c>
      <c r="Q29" s="19">
        <v>25.1</v>
      </c>
    </row>
    <row r="30" spans="2:17" ht="15" customHeight="1" x14ac:dyDescent="0.2">
      <c r="B30" s="65" t="s">
        <v>17</v>
      </c>
      <c r="C30" s="17">
        <v>30</v>
      </c>
      <c r="D30" s="17">
        <v>30</v>
      </c>
      <c r="E30" s="19">
        <v>32.799999999999997</v>
      </c>
      <c r="F30" s="19">
        <v>32.799999999999997</v>
      </c>
      <c r="G30" s="19">
        <v>32.799999999999997</v>
      </c>
      <c r="H30" s="17">
        <v>35.6</v>
      </c>
      <c r="I30" s="17">
        <v>33.299999999999997</v>
      </c>
      <c r="J30" s="17">
        <v>32.200000000000003</v>
      </c>
      <c r="K30" s="17">
        <v>32</v>
      </c>
      <c r="L30" s="17">
        <v>31.4</v>
      </c>
      <c r="M30" s="17">
        <v>31.1</v>
      </c>
      <c r="N30" s="17">
        <v>31.1</v>
      </c>
      <c r="O30" s="17">
        <v>30.9</v>
      </c>
      <c r="P30" s="17">
        <v>30.7</v>
      </c>
      <c r="Q30" s="90">
        <v>30.8</v>
      </c>
    </row>
    <row r="31" spans="2:17" x14ac:dyDescent="0.2">
      <c r="B31" s="65" t="s">
        <v>3</v>
      </c>
      <c r="C31" s="17">
        <v>36</v>
      </c>
      <c r="D31" s="17">
        <v>37</v>
      </c>
      <c r="E31" s="19">
        <v>37.4</v>
      </c>
      <c r="F31" s="19">
        <v>37.4</v>
      </c>
      <c r="G31" s="17">
        <v>37.799999999999997</v>
      </c>
      <c r="H31" s="17">
        <v>38.1</v>
      </c>
      <c r="I31" s="17">
        <v>37.700000000000003</v>
      </c>
      <c r="J31" s="17">
        <v>36.799999999999997</v>
      </c>
      <c r="K31" s="17">
        <v>35.799999999999997</v>
      </c>
      <c r="L31" s="17">
        <v>35.4</v>
      </c>
      <c r="M31" s="17">
        <v>33.700000000000003</v>
      </c>
      <c r="N31" s="17">
        <v>34.200000000000003</v>
      </c>
      <c r="O31" s="17">
        <v>34.5</v>
      </c>
      <c r="P31" s="17">
        <v>34.200000000000003</v>
      </c>
      <c r="Q31" s="19">
        <v>34.200000000000003</v>
      </c>
    </row>
    <row r="32" spans="2:17" x14ac:dyDescent="0.2">
      <c r="B32" s="66" t="s">
        <v>27</v>
      </c>
      <c r="C32" s="19">
        <v>26.2</v>
      </c>
      <c r="D32" s="19">
        <v>26.2</v>
      </c>
      <c r="E32" s="19">
        <v>26.2</v>
      </c>
      <c r="F32" s="19">
        <v>26.2</v>
      </c>
      <c r="G32" s="19">
        <v>26.2</v>
      </c>
      <c r="H32" s="17">
        <v>26.2</v>
      </c>
      <c r="I32" s="17">
        <v>28.1</v>
      </c>
      <c r="J32" s="17">
        <v>24.5</v>
      </c>
      <c r="K32" s="17">
        <v>23.7</v>
      </c>
      <c r="L32" s="17">
        <v>24.8</v>
      </c>
      <c r="M32" s="17">
        <v>25.9</v>
      </c>
      <c r="N32" s="17">
        <v>25.7</v>
      </c>
      <c r="O32" s="17">
        <v>25.3</v>
      </c>
      <c r="P32" s="17">
        <v>24.2</v>
      </c>
      <c r="Q32" s="90">
        <v>26.1</v>
      </c>
    </row>
    <row r="33" spans="1:37" ht="13.5" customHeight="1" x14ac:dyDescent="0.2">
      <c r="B33" s="66" t="s">
        <v>28</v>
      </c>
      <c r="C33" s="19">
        <v>25</v>
      </c>
      <c r="D33" s="17">
        <v>25</v>
      </c>
      <c r="E33" s="19">
        <v>25.5</v>
      </c>
      <c r="F33" s="19">
        <v>25.5</v>
      </c>
      <c r="G33" s="19">
        <v>25.5</v>
      </c>
      <c r="H33" s="17">
        <v>26</v>
      </c>
      <c r="I33" s="17">
        <v>25.3</v>
      </c>
      <c r="J33" s="17">
        <v>25.3</v>
      </c>
      <c r="K33" s="17">
        <v>24.7</v>
      </c>
      <c r="L33" s="17">
        <v>25.1</v>
      </c>
      <c r="M33" s="17">
        <v>24.9</v>
      </c>
      <c r="N33" s="17">
        <v>25.2</v>
      </c>
      <c r="O33" s="17">
        <v>24.9</v>
      </c>
      <c r="P33" s="17">
        <v>24.6</v>
      </c>
      <c r="Q33" s="19">
        <v>24.6</v>
      </c>
    </row>
    <row r="34" spans="1:37" x14ac:dyDescent="0.2">
      <c r="B34" s="65" t="s">
        <v>45</v>
      </c>
      <c r="C34" s="17">
        <v>29</v>
      </c>
      <c r="D34" s="17">
        <v>30</v>
      </c>
      <c r="E34" s="17">
        <v>30</v>
      </c>
      <c r="F34" s="17">
        <v>30</v>
      </c>
      <c r="G34" s="17">
        <v>31</v>
      </c>
      <c r="H34" s="17">
        <v>31</v>
      </c>
      <c r="I34" s="17">
        <v>33</v>
      </c>
      <c r="J34" s="17">
        <v>37.799999999999997</v>
      </c>
      <c r="K34" s="17">
        <v>36</v>
      </c>
      <c r="L34" s="17">
        <v>34.9</v>
      </c>
      <c r="M34" s="17">
        <v>33.299999999999997</v>
      </c>
      <c r="N34" s="17">
        <v>33.200000000000003</v>
      </c>
      <c r="O34" s="17">
        <v>33.200000000000003</v>
      </c>
      <c r="P34" s="17">
        <v>34</v>
      </c>
      <c r="Q34" s="19">
        <v>34</v>
      </c>
    </row>
    <row r="35" spans="1:37" x14ac:dyDescent="0.2">
      <c r="B35" s="65" t="s">
        <v>12</v>
      </c>
      <c r="C35" s="17">
        <v>32</v>
      </c>
      <c r="D35" s="17">
        <v>35</v>
      </c>
      <c r="E35" s="17">
        <v>35</v>
      </c>
      <c r="F35" s="17">
        <v>34</v>
      </c>
      <c r="G35" s="19">
        <v>34.299999999999997</v>
      </c>
      <c r="H35" s="17">
        <v>34.6</v>
      </c>
      <c r="I35" s="17">
        <v>32.5</v>
      </c>
      <c r="J35" s="17">
        <v>32.6</v>
      </c>
      <c r="K35" s="17">
        <v>33.9</v>
      </c>
      <c r="L35" s="17">
        <v>32.4</v>
      </c>
      <c r="M35" s="17">
        <v>32.9</v>
      </c>
      <c r="N35" s="17">
        <v>33</v>
      </c>
      <c r="O35" s="17">
        <v>31.3</v>
      </c>
      <c r="P35" s="17">
        <v>30.2</v>
      </c>
      <c r="Q35" s="19">
        <v>30.2</v>
      </c>
    </row>
    <row r="36" spans="1:37" ht="12" customHeight="1" x14ac:dyDescent="0.2">
      <c r="B36" s="65" t="s">
        <v>29</v>
      </c>
      <c r="C36" s="17">
        <v>22</v>
      </c>
      <c r="D36" s="17">
        <v>22</v>
      </c>
      <c r="E36" s="17">
        <v>22</v>
      </c>
      <c r="F36" s="17">
        <v>22</v>
      </c>
      <c r="G36" s="19">
        <v>22.9</v>
      </c>
      <c r="H36" s="17">
        <v>23.8</v>
      </c>
      <c r="I36" s="17">
        <v>23.7</v>
      </c>
      <c r="J36" s="17">
        <v>23.2</v>
      </c>
      <c r="K36" s="17">
        <v>23.4</v>
      </c>
      <c r="L36" s="17">
        <v>22.7</v>
      </c>
      <c r="M36" s="17">
        <v>23.8</v>
      </c>
      <c r="N36" s="17">
        <v>23.8</v>
      </c>
      <c r="O36" s="17">
        <v>23.7</v>
      </c>
      <c r="P36" s="17">
        <v>24.4</v>
      </c>
      <c r="Q36" s="90">
        <v>25</v>
      </c>
    </row>
    <row r="37" spans="1:37" s="43" customFormat="1" ht="13.5" customHeight="1" x14ac:dyDescent="0.2">
      <c r="A37" s="5"/>
      <c r="B37" s="65" t="s">
        <v>9</v>
      </c>
      <c r="C37" s="19">
        <v>24</v>
      </c>
      <c r="D37" s="17">
        <v>24</v>
      </c>
      <c r="E37" s="17">
        <v>23</v>
      </c>
      <c r="F37" s="19">
        <v>23</v>
      </c>
      <c r="G37" s="17">
        <v>23</v>
      </c>
      <c r="H37" s="17">
        <v>23.4</v>
      </c>
      <c r="I37" s="17">
        <v>24</v>
      </c>
      <c r="J37" s="17">
        <v>23.4</v>
      </c>
      <c r="K37" s="17">
        <v>24</v>
      </c>
      <c r="L37" s="17">
        <v>24.8</v>
      </c>
      <c r="M37" s="17">
        <v>24.1</v>
      </c>
      <c r="N37" s="17">
        <v>24.4</v>
      </c>
      <c r="O37" s="17">
        <v>24.8</v>
      </c>
      <c r="P37" s="17">
        <v>24.9</v>
      </c>
      <c r="Q37" s="19">
        <v>24.9</v>
      </c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</row>
    <row r="38" spans="1:37" s="44" customFormat="1" ht="13.5" customHeight="1" x14ac:dyDescent="0.2">
      <c r="A38" s="5"/>
      <c r="B38" s="41" t="s">
        <v>148</v>
      </c>
      <c r="C38" s="39">
        <v>30.4</v>
      </c>
      <c r="D38" s="39">
        <v>30.4</v>
      </c>
      <c r="E38" s="39">
        <v>30.4</v>
      </c>
      <c r="F38" s="39">
        <v>30.4</v>
      </c>
      <c r="G38" s="39">
        <v>30.4</v>
      </c>
      <c r="H38" s="39">
        <v>30.6</v>
      </c>
      <c r="I38" s="39">
        <v>30.3</v>
      </c>
      <c r="J38" s="39">
        <v>30.6</v>
      </c>
      <c r="K38" s="39">
        <v>30.9</v>
      </c>
      <c r="L38" s="39">
        <v>30.5</v>
      </c>
      <c r="M38" s="23">
        <v>30.4</v>
      </c>
      <c r="N38" s="23">
        <v>30.8</v>
      </c>
      <c r="O38" s="23">
        <v>30.4</v>
      </c>
      <c r="P38" s="23">
        <v>30.5</v>
      </c>
      <c r="Q38" s="39">
        <v>30.5</v>
      </c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</row>
    <row r="39" spans="1:37" s="44" customFormat="1" ht="13.5" customHeight="1" x14ac:dyDescent="0.2">
      <c r="A39" s="5"/>
      <c r="B39" s="41" t="s">
        <v>47</v>
      </c>
      <c r="C39" s="39">
        <v>30.6</v>
      </c>
      <c r="D39" s="39">
        <v>30.6</v>
      </c>
      <c r="E39" s="39">
        <v>30.6</v>
      </c>
      <c r="F39" s="39">
        <v>30.6</v>
      </c>
      <c r="G39" s="39">
        <v>30.6</v>
      </c>
      <c r="H39" s="23">
        <v>30.6</v>
      </c>
      <c r="I39" s="23">
        <v>30.3</v>
      </c>
      <c r="J39" s="23">
        <v>30.6</v>
      </c>
      <c r="K39" s="23">
        <v>30.9</v>
      </c>
      <c r="L39" s="23">
        <v>30.5</v>
      </c>
      <c r="M39" s="23">
        <v>30.4</v>
      </c>
      <c r="N39" s="23">
        <v>30.7</v>
      </c>
      <c r="O39" s="23">
        <v>30.4</v>
      </c>
      <c r="P39" s="23">
        <v>30.5</v>
      </c>
      <c r="Q39" s="39">
        <v>30.5</v>
      </c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</row>
    <row r="40" spans="1:37" s="44" customFormat="1" ht="13.5" customHeight="1" x14ac:dyDescent="0.2">
      <c r="A40" s="5"/>
      <c r="B40" s="41" t="s">
        <v>94</v>
      </c>
      <c r="C40" s="39"/>
      <c r="D40" s="39"/>
      <c r="E40" s="39"/>
      <c r="F40" s="39"/>
      <c r="G40" s="39"/>
      <c r="H40" s="23"/>
      <c r="I40" s="23"/>
      <c r="J40" s="23"/>
      <c r="K40" s="23"/>
      <c r="L40" s="23"/>
      <c r="M40" s="23"/>
      <c r="N40" s="23"/>
      <c r="O40" s="23"/>
      <c r="P40" s="23"/>
      <c r="Q40" s="39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</row>
    <row r="41" spans="1:37" s="45" customFormat="1" x14ac:dyDescent="0.2">
      <c r="A41" s="5"/>
      <c r="B41" s="41" t="s">
        <v>161</v>
      </c>
      <c r="C41" s="39">
        <v>29.3</v>
      </c>
      <c r="D41" s="39">
        <v>29.3</v>
      </c>
      <c r="E41" s="39">
        <v>29.3</v>
      </c>
      <c r="F41" s="39">
        <v>29.3</v>
      </c>
      <c r="G41" s="39">
        <v>29.3</v>
      </c>
      <c r="H41" s="23">
        <v>29.3</v>
      </c>
      <c r="I41" s="23">
        <v>29.3</v>
      </c>
      <c r="J41" s="23">
        <v>30</v>
      </c>
      <c r="K41" s="23">
        <v>30.4</v>
      </c>
      <c r="L41" s="23">
        <v>30.2</v>
      </c>
      <c r="M41" s="23">
        <v>30.2</v>
      </c>
      <c r="N41" s="23">
        <v>30.5</v>
      </c>
      <c r="O41" s="23">
        <v>30.3</v>
      </c>
      <c r="P41" s="23">
        <v>30.6</v>
      </c>
      <c r="Q41" s="39">
        <v>30.6</v>
      </c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</row>
    <row r="42" spans="1:37" x14ac:dyDescent="0.2">
      <c r="B42" s="86" t="s">
        <v>141</v>
      </c>
      <c r="C42" s="87">
        <f t="shared" ref="C42:O42" si="0">MIN(C10:C37)</f>
        <v>22</v>
      </c>
      <c r="D42" s="87">
        <f t="shared" si="0"/>
        <v>22</v>
      </c>
      <c r="E42" s="87">
        <f t="shared" si="0"/>
        <v>22</v>
      </c>
      <c r="F42" s="87">
        <f t="shared" si="0"/>
        <v>22</v>
      </c>
      <c r="G42" s="87">
        <f t="shared" si="0"/>
        <v>22.9</v>
      </c>
      <c r="H42" s="87">
        <f t="shared" si="0"/>
        <v>23.4</v>
      </c>
      <c r="I42" s="87">
        <f t="shared" si="0"/>
        <v>23.7</v>
      </c>
      <c r="J42" s="87">
        <f t="shared" si="0"/>
        <v>23.2</v>
      </c>
      <c r="K42" s="87">
        <f t="shared" si="0"/>
        <v>23.4</v>
      </c>
      <c r="L42" s="87">
        <f t="shared" si="0"/>
        <v>22.7</v>
      </c>
      <c r="M42" s="87">
        <f t="shared" si="0"/>
        <v>23.8</v>
      </c>
      <c r="N42" s="87">
        <f t="shared" si="0"/>
        <v>23.8</v>
      </c>
      <c r="O42" s="87">
        <f t="shared" si="0"/>
        <v>23.7</v>
      </c>
      <c r="P42" s="87">
        <f>MIN(P10:P37)</f>
        <v>24.2</v>
      </c>
      <c r="Q42" s="99">
        <f>MIN(Q10:Q39)</f>
        <v>24.6</v>
      </c>
    </row>
    <row r="43" spans="1:37" x14ac:dyDescent="0.2">
      <c r="B43" s="86" t="s">
        <v>142</v>
      </c>
      <c r="C43" s="87">
        <f t="shared" ref="C43:O43" si="1">MAX(C10:C37)</f>
        <v>36</v>
      </c>
      <c r="D43" s="87">
        <f t="shared" si="1"/>
        <v>37</v>
      </c>
      <c r="E43" s="87">
        <f t="shared" si="1"/>
        <v>37.4</v>
      </c>
      <c r="F43" s="87">
        <f t="shared" si="1"/>
        <v>37.4</v>
      </c>
      <c r="G43" s="87">
        <f t="shared" si="1"/>
        <v>37.799999999999997</v>
      </c>
      <c r="H43" s="87">
        <f t="shared" si="1"/>
        <v>38.1</v>
      </c>
      <c r="I43" s="87">
        <f t="shared" si="1"/>
        <v>38.9</v>
      </c>
      <c r="J43" s="87">
        <f t="shared" si="1"/>
        <v>37.799999999999997</v>
      </c>
      <c r="K43" s="87">
        <f t="shared" si="1"/>
        <v>37.5</v>
      </c>
      <c r="L43" s="87">
        <f t="shared" si="1"/>
        <v>37.5</v>
      </c>
      <c r="M43" s="87">
        <f t="shared" si="1"/>
        <v>37</v>
      </c>
      <c r="N43" s="87">
        <f t="shared" si="1"/>
        <v>35.1</v>
      </c>
      <c r="O43" s="87">
        <f t="shared" si="1"/>
        <v>35.700000000000003</v>
      </c>
      <c r="P43" s="87">
        <f>MAX(P10:P37)</f>
        <v>35.4</v>
      </c>
      <c r="Q43" s="87">
        <f>MAX(Q10:Q39)</f>
        <v>35.5</v>
      </c>
    </row>
    <row r="44" spans="1:37" ht="25.5" x14ac:dyDescent="0.2">
      <c r="B44" s="84" t="s">
        <v>152</v>
      </c>
      <c r="C44" s="85"/>
      <c r="D44" s="85" t="str">
        <f>IF($B$47="Maximiser",IF(D27&lt;C27,"DET",IF(D27=C27,"EGAL","AM")),IF($B$47="Minimiser",(IF(D27&gt;C27,"DET",IF(D27=C27,"EGAL","AM")))))</f>
        <v>DET</v>
      </c>
      <c r="E44" s="85" t="str">
        <f t="shared" ref="E44:N44" si="2">IF($B$47="Maximiser",IF(E27&lt;D27,"DET",IF(E27=D27,"EGAL","AM")),IF($B$47="Minimiser",(IF(E27&gt;D27,"DET",IF(E27=D27,"EGAL","AM")))))</f>
        <v>DET</v>
      </c>
      <c r="F44" s="85" t="str">
        <f t="shared" si="2"/>
        <v>DET</v>
      </c>
      <c r="G44" s="85" t="str">
        <f t="shared" si="2"/>
        <v>AM</v>
      </c>
      <c r="H44" s="85" t="str">
        <f t="shared" si="2"/>
        <v>EGAL</v>
      </c>
      <c r="I44" s="85" t="str">
        <f t="shared" si="2"/>
        <v>DET</v>
      </c>
      <c r="J44" s="85" t="str">
        <f t="shared" si="2"/>
        <v>AM</v>
      </c>
      <c r="K44" s="85" t="str">
        <f t="shared" si="2"/>
        <v>DET</v>
      </c>
      <c r="L44" s="85" t="str">
        <f t="shared" si="2"/>
        <v>DET</v>
      </c>
      <c r="M44" s="85" t="str">
        <f t="shared" si="2"/>
        <v>AM</v>
      </c>
      <c r="N44" s="85" t="str">
        <f t="shared" si="2"/>
        <v>AM</v>
      </c>
      <c r="O44" s="85" t="str">
        <f t="shared" ref="O44:Q44" si="3">IF($B$47="Maximiser",IF(O27&lt;N27,"DET",IF(O27=N27,"EGAL","AM")),IF($B$47="Minimiser",(IF(O27&gt;N27,"DET",IF(O27=N27,"EGAL","AM")))))</f>
        <v>DET</v>
      </c>
      <c r="P44" s="85" t="str">
        <f t="shared" ref="P44" si="4">IF($B$47="Maximiser",IF(P27&lt;O27,"DET",IF(P27=O27,"EGAL","AM")),IF($B$47="Minimiser",(IF(P27&gt;O27,"DET",IF(P27=O27,"EGAL","AM")))))</f>
        <v>DET</v>
      </c>
      <c r="Q44" s="85" t="str">
        <f t="shared" si="3"/>
        <v>AM</v>
      </c>
    </row>
    <row r="45" spans="1:37" ht="25.5" x14ac:dyDescent="0.2">
      <c r="B45" s="15" t="s">
        <v>153</v>
      </c>
      <c r="C45" s="85" t="str">
        <f>IF($B$47="Maximiser",IF(C27&lt;0.8*C38,"R",IF(C27&gt;1.2*C38,"V","O")),IF($B$47="Minimiser",IF(C27&lt;0.8*C38,"V",IF(C27&gt;1.2*C38,"R","O"))))</f>
        <v>O</v>
      </c>
      <c r="D45" s="85" t="str">
        <f t="shared" ref="D45:P45" si="5">IF($B$47="Maximiser",IF(D27&lt;0.8*D38,"R",IF(D27&gt;1.2*D38,"V","O")),IF($B$47="Minimiser",IF(D27&lt;0.8*D38,"V",IF(D27&gt;1.2*D38,"R","O"))))</f>
        <v>O</v>
      </c>
      <c r="E45" s="85" t="str">
        <f t="shared" si="5"/>
        <v>O</v>
      </c>
      <c r="F45" s="85" t="str">
        <f t="shared" si="5"/>
        <v>O</v>
      </c>
      <c r="G45" s="85" t="str">
        <f t="shared" si="5"/>
        <v>O</v>
      </c>
      <c r="H45" s="85" t="str">
        <f t="shared" si="5"/>
        <v>O</v>
      </c>
      <c r="I45" s="85" t="str">
        <f t="shared" si="5"/>
        <v>O</v>
      </c>
      <c r="J45" s="85" t="str">
        <f t="shared" si="5"/>
        <v>O</v>
      </c>
      <c r="K45" s="85" t="str">
        <f t="shared" si="5"/>
        <v>O</v>
      </c>
      <c r="L45" s="85" t="str">
        <f t="shared" si="5"/>
        <v>O</v>
      </c>
      <c r="M45" s="85" t="str">
        <f t="shared" si="5"/>
        <v>O</v>
      </c>
      <c r="N45" s="85" t="str">
        <f t="shared" si="5"/>
        <v>O</v>
      </c>
      <c r="O45" s="85" t="str">
        <f t="shared" si="5"/>
        <v>O</v>
      </c>
      <c r="P45" s="85" t="str">
        <f t="shared" si="5"/>
        <v>O</v>
      </c>
      <c r="Q45" s="85" t="str">
        <f t="shared" ref="Q45" si="6">IF($B$47="Maximiser",IF(Q27&lt;0.8*Q38,"R",IF(Q27&gt;1.2*Q38,"V","O")),IF($B$47="Minimiser",IF(Q27&lt;0.8*Q38,"V",IF(Q27&gt;1.2*Q38,"R","O"))))</f>
        <v>O</v>
      </c>
    </row>
    <row r="46" spans="1:37" s="45" customFormat="1" x14ac:dyDescent="0.2">
      <c r="A46" s="5"/>
      <c r="B46" s="86" t="s">
        <v>160</v>
      </c>
      <c r="C46" s="87">
        <v>6</v>
      </c>
      <c r="D46" s="87">
        <v>5</v>
      </c>
      <c r="E46" s="87">
        <v>17</v>
      </c>
      <c r="F46" s="87">
        <v>10</v>
      </c>
      <c r="G46" s="87">
        <v>12</v>
      </c>
      <c r="H46" s="87">
        <v>0</v>
      </c>
      <c r="I46" s="87">
        <v>0</v>
      </c>
      <c r="J46" s="87">
        <v>0</v>
      </c>
      <c r="K46" s="87">
        <v>0</v>
      </c>
      <c r="L46" s="87">
        <v>0</v>
      </c>
      <c r="M46" s="87">
        <v>0</v>
      </c>
      <c r="N46" s="87">
        <v>0</v>
      </c>
      <c r="O46" s="87">
        <v>0</v>
      </c>
      <c r="P46" s="87">
        <v>0</v>
      </c>
      <c r="Q46" s="87">
        <v>12</v>
      </c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</row>
    <row r="47" spans="1:37" s="45" customFormat="1" x14ac:dyDescent="0.2">
      <c r="A47" s="5"/>
      <c r="B47" s="37" t="s">
        <v>155</v>
      </c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</row>
    <row r="48" spans="1:37" x14ac:dyDescent="0.2">
      <c r="C48" s="103">
        <f>IF($B$47="Maximiser",RANK(C27,C$10:C$37),COUNTIFS(C10:C37,"&lt;"&amp;C27)+1)</f>
        <v>9</v>
      </c>
      <c r="D48" s="103">
        <f t="shared" ref="D48:Q48" si="7">IF($B$47="Maximiser",RANK(D27,D$10:D$37),COUNTIFS(D10:D37,"&lt;"&amp;D27)+1)</f>
        <v>10</v>
      </c>
      <c r="E48" s="103">
        <f t="shared" si="7"/>
        <v>14</v>
      </c>
      <c r="F48" s="103">
        <f t="shared" si="7"/>
        <v>14</v>
      </c>
      <c r="G48" s="103">
        <f t="shared" si="7"/>
        <v>11</v>
      </c>
      <c r="H48" s="103">
        <f t="shared" si="7"/>
        <v>10</v>
      </c>
      <c r="I48" s="103">
        <f t="shared" si="7"/>
        <v>11</v>
      </c>
      <c r="J48" s="103">
        <f t="shared" si="7"/>
        <v>12</v>
      </c>
      <c r="K48" s="103">
        <f t="shared" si="7"/>
        <v>10</v>
      </c>
      <c r="L48" s="103">
        <f t="shared" si="7"/>
        <v>15</v>
      </c>
      <c r="M48" s="103">
        <f t="shared" si="7"/>
        <v>10</v>
      </c>
      <c r="N48" s="103">
        <f t="shared" si="7"/>
        <v>9</v>
      </c>
      <c r="O48" s="103">
        <f t="shared" si="7"/>
        <v>11</v>
      </c>
      <c r="P48" s="103">
        <f t="shared" si="7"/>
        <v>16</v>
      </c>
      <c r="Q48" s="103">
        <f t="shared" si="7"/>
        <v>12</v>
      </c>
    </row>
    <row r="49" spans="2:16" x14ac:dyDescent="0.2">
      <c r="B49" s="5" t="s">
        <v>143</v>
      </c>
      <c r="C49" s="5" t="s">
        <v>128</v>
      </c>
    </row>
    <row r="50" spans="2:16" x14ac:dyDescent="0.2">
      <c r="B50" s="64" t="s">
        <v>144</v>
      </c>
    </row>
    <row r="51" spans="2:16" x14ac:dyDescent="0.2">
      <c r="C51" s="5" t="s">
        <v>129</v>
      </c>
    </row>
    <row r="55" spans="2:16" x14ac:dyDescent="0.2">
      <c r="P55" s="88"/>
    </row>
  </sheetData>
  <phoneticPr fontId="0" type="noConversion"/>
  <conditionalFormatting sqref="C45:Q45">
    <cfRule type="containsText" dxfId="308" priority="103" stopIfTrue="1" operator="containsText" text="O">
      <formula>NOT(ISERROR(SEARCH("O",C45)))</formula>
    </cfRule>
    <cfRule type="containsText" dxfId="307" priority="104" stopIfTrue="1" operator="containsText" text="R">
      <formula>NOT(ISERROR(SEARCH("R",C45)))</formula>
    </cfRule>
    <cfRule type="containsText" dxfId="306" priority="105" stopIfTrue="1" operator="containsText" text="V">
      <formula>NOT(ISERROR(SEARCH("V",C45)))</formula>
    </cfRule>
  </conditionalFormatting>
  <conditionalFormatting sqref="J27">
    <cfRule type="cellIs" dxfId="305" priority="100" stopIfTrue="1" operator="between">
      <formula>J$41*0.8</formula>
      <formula>J$41*1.2</formula>
    </cfRule>
    <cfRule type="cellIs" dxfId="304" priority="101" stopIfTrue="1" operator="lessThan">
      <formula>J$41*0.8</formula>
    </cfRule>
    <cfRule type="cellIs" dxfId="303" priority="102" stopIfTrue="1" operator="greaterThan">
      <formula>J$41*1.2</formula>
    </cfRule>
  </conditionalFormatting>
  <conditionalFormatting sqref="K27:M27">
    <cfRule type="cellIs" dxfId="302" priority="97" stopIfTrue="1" operator="between">
      <formula>K$41*0.8</formula>
      <formula>K$41*1.2</formula>
    </cfRule>
    <cfRule type="cellIs" dxfId="301" priority="98" stopIfTrue="1" operator="lessThan">
      <formula>K$41*0.8</formula>
    </cfRule>
    <cfRule type="cellIs" dxfId="300" priority="99" stopIfTrue="1" operator="greaterThan">
      <formula>K$41*1.2</formula>
    </cfRule>
  </conditionalFormatting>
  <conditionalFormatting sqref="K27:M27">
    <cfRule type="cellIs" dxfId="299" priority="94" stopIfTrue="1" operator="between">
      <formula>K$41*0.8</formula>
      <formula>K$41*1.2</formula>
    </cfRule>
    <cfRule type="cellIs" dxfId="298" priority="95" stopIfTrue="1" operator="lessThan">
      <formula>K$41*0.8</formula>
    </cfRule>
    <cfRule type="cellIs" dxfId="297" priority="96" stopIfTrue="1" operator="greaterThan">
      <formula>K$41*1.2</formula>
    </cfRule>
  </conditionalFormatting>
  <conditionalFormatting sqref="C27">
    <cfRule type="cellIs" dxfId="296" priority="91" stopIfTrue="1" operator="between">
      <formula>C$41*0.8</formula>
      <formula>C$41*1.2</formula>
    </cfRule>
    <cfRule type="cellIs" dxfId="295" priority="92" stopIfTrue="1" operator="lessThan">
      <formula>C$41*0.8</formula>
    </cfRule>
    <cfRule type="cellIs" dxfId="294" priority="93" stopIfTrue="1" operator="greaterThan">
      <formula>C$41*1.2</formula>
    </cfRule>
  </conditionalFormatting>
  <conditionalFormatting sqref="D27">
    <cfRule type="cellIs" dxfId="293" priority="88" stopIfTrue="1" operator="between">
      <formula>D$41*0.8</formula>
      <formula>D$41*1.2</formula>
    </cfRule>
    <cfRule type="cellIs" dxfId="292" priority="89" stopIfTrue="1" operator="lessThan">
      <formula>D$41*0.8</formula>
    </cfRule>
    <cfRule type="cellIs" dxfId="291" priority="90" stopIfTrue="1" operator="greaterThan">
      <formula>D$41*1.2</formula>
    </cfRule>
  </conditionalFormatting>
  <conditionalFormatting sqref="E27">
    <cfRule type="cellIs" dxfId="290" priority="85" stopIfTrue="1" operator="between">
      <formula>E$41*0.8</formula>
      <formula>E$41*1.2</formula>
    </cfRule>
    <cfRule type="cellIs" dxfId="289" priority="86" stopIfTrue="1" operator="lessThan">
      <formula>E$41*0.8</formula>
    </cfRule>
    <cfRule type="cellIs" dxfId="288" priority="87" stopIfTrue="1" operator="greaterThan">
      <formula>E$41*1.2</formula>
    </cfRule>
  </conditionalFormatting>
  <conditionalFormatting sqref="F27">
    <cfRule type="cellIs" dxfId="287" priority="82" stopIfTrue="1" operator="between">
      <formula>F$41*0.8</formula>
      <formula>F$41*1.2</formula>
    </cfRule>
    <cfRule type="cellIs" dxfId="286" priority="83" stopIfTrue="1" operator="lessThan">
      <formula>F$41*0.8</formula>
    </cfRule>
    <cfRule type="cellIs" dxfId="285" priority="84" stopIfTrue="1" operator="greaterThan">
      <formula>F$41*1.2</formula>
    </cfRule>
  </conditionalFormatting>
  <conditionalFormatting sqref="G27">
    <cfRule type="cellIs" dxfId="284" priority="79" stopIfTrue="1" operator="between">
      <formula>G$41*0.8</formula>
      <formula>G$41*1.2</formula>
    </cfRule>
    <cfRule type="cellIs" dxfId="283" priority="80" stopIfTrue="1" operator="lessThan">
      <formula>G$41*0.8</formula>
    </cfRule>
    <cfRule type="cellIs" dxfId="282" priority="81" stopIfTrue="1" operator="greaterThan">
      <formula>G$41*1.2</formula>
    </cfRule>
  </conditionalFormatting>
  <conditionalFormatting sqref="H27">
    <cfRule type="cellIs" dxfId="281" priority="76" stopIfTrue="1" operator="between">
      <formula>H$41*0.8</formula>
      <formula>H$41*1.2</formula>
    </cfRule>
    <cfRule type="cellIs" dxfId="280" priority="77" stopIfTrue="1" operator="lessThan">
      <formula>H$41*0.8</formula>
    </cfRule>
    <cfRule type="cellIs" dxfId="279" priority="78" stopIfTrue="1" operator="greaterThan">
      <formula>H$41*1.2</formula>
    </cfRule>
  </conditionalFormatting>
  <conditionalFormatting sqref="I27">
    <cfRule type="cellIs" dxfId="278" priority="73" stopIfTrue="1" operator="between">
      <formula>I$41*0.8</formula>
      <formula>I$41*1.2</formula>
    </cfRule>
    <cfRule type="cellIs" dxfId="277" priority="74" stopIfTrue="1" operator="lessThan">
      <formula>I$41*0.8</formula>
    </cfRule>
    <cfRule type="cellIs" dxfId="276" priority="75" stopIfTrue="1" operator="greaterThan">
      <formula>I$41*1.2</formula>
    </cfRule>
  </conditionalFormatting>
  <conditionalFormatting sqref="J27">
    <cfRule type="cellIs" dxfId="275" priority="70" stopIfTrue="1" operator="between">
      <formula>J$41*0.8</formula>
      <formula>J$41*1.2</formula>
    </cfRule>
    <cfRule type="cellIs" dxfId="274" priority="71" stopIfTrue="1" operator="lessThan">
      <formula>J$41*0.8</formula>
    </cfRule>
    <cfRule type="cellIs" dxfId="273" priority="72" stopIfTrue="1" operator="greaterThan">
      <formula>J$41*1.2</formula>
    </cfRule>
  </conditionalFormatting>
  <conditionalFormatting sqref="K27">
    <cfRule type="cellIs" dxfId="272" priority="67" stopIfTrue="1" operator="between">
      <formula>K$41*0.8</formula>
      <formula>K$41*1.2</formula>
    </cfRule>
    <cfRule type="cellIs" dxfId="271" priority="68" stopIfTrue="1" operator="lessThan">
      <formula>K$41*0.8</formula>
    </cfRule>
    <cfRule type="cellIs" dxfId="270" priority="69" stopIfTrue="1" operator="greaterThan">
      <formula>K$41*1.2</formula>
    </cfRule>
  </conditionalFormatting>
  <conditionalFormatting sqref="K27">
    <cfRule type="cellIs" dxfId="269" priority="64" stopIfTrue="1" operator="between">
      <formula>K$41*0.8</formula>
      <formula>K$41*1.2</formula>
    </cfRule>
    <cfRule type="cellIs" dxfId="268" priority="65" stopIfTrue="1" operator="lessThan">
      <formula>K$41*0.8</formula>
    </cfRule>
    <cfRule type="cellIs" dxfId="267" priority="66" stopIfTrue="1" operator="greaterThan">
      <formula>K$41*1.2</formula>
    </cfRule>
  </conditionalFormatting>
  <conditionalFormatting sqref="L27">
    <cfRule type="cellIs" dxfId="266" priority="61" stopIfTrue="1" operator="between">
      <formula>L$41*0.8</formula>
      <formula>L$41*1.2</formula>
    </cfRule>
    <cfRule type="cellIs" dxfId="265" priority="62" stopIfTrue="1" operator="lessThan">
      <formula>L$41*0.8</formula>
    </cfRule>
    <cfRule type="cellIs" dxfId="264" priority="63" stopIfTrue="1" operator="greaterThan">
      <formula>L$41*1.2</formula>
    </cfRule>
  </conditionalFormatting>
  <conditionalFormatting sqref="L27">
    <cfRule type="cellIs" dxfId="263" priority="58" stopIfTrue="1" operator="between">
      <formula>L$41*0.8</formula>
      <formula>L$41*1.2</formula>
    </cfRule>
    <cfRule type="cellIs" dxfId="262" priority="59" stopIfTrue="1" operator="lessThan">
      <formula>L$41*0.8</formula>
    </cfRule>
    <cfRule type="cellIs" dxfId="261" priority="60" stopIfTrue="1" operator="greaterThan">
      <formula>L$41*1.2</formula>
    </cfRule>
  </conditionalFormatting>
  <conditionalFormatting sqref="M27">
    <cfRule type="cellIs" dxfId="260" priority="55" stopIfTrue="1" operator="between">
      <formula>M$41*0.8</formula>
      <formula>M$41*1.2</formula>
    </cfRule>
    <cfRule type="cellIs" dxfId="259" priority="56" stopIfTrue="1" operator="lessThan">
      <formula>M$41*0.8</formula>
    </cfRule>
    <cfRule type="cellIs" dxfId="258" priority="57" stopIfTrue="1" operator="greaterThan">
      <formula>M$41*1.2</formula>
    </cfRule>
  </conditionalFormatting>
  <conditionalFormatting sqref="M27">
    <cfRule type="cellIs" dxfId="257" priority="52" stopIfTrue="1" operator="between">
      <formula>M$41*0.8</formula>
      <formula>M$41*1.2</formula>
    </cfRule>
    <cfRule type="cellIs" dxfId="256" priority="53" stopIfTrue="1" operator="lessThan">
      <formula>M$41*0.8</formula>
    </cfRule>
    <cfRule type="cellIs" dxfId="255" priority="54" stopIfTrue="1" operator="greaterThan">
      <formula>M$41*1.2</formula>
    </cfRule>
  </conditionalFormatting>
  <conditionalFormatting sqref="N27">
    <cfRule type="cellIs" dxfId="254" priority="49" stopIfTrue="1" operator="between">
      <formula>N$41*0.8</formula>
      <formula>N$41*1.2</formula>
    </cfRule>
    <cfRule type="cellIs" dxfId="253" priority="50" stopIfTrue="1" operator="lessThan">
      <formula>N$41*0.8</formula>
    </cfRule>
    <cfRule type="cellIs" dxfId="252" priority="51" stopIfTrue="1" operator="greaterThan">
      <formula>N$41*1.2</formula>
    </cfRule>
  </conditionalFormatting>
  <conditionalFormatting sqref="N27">
    <cfRule type="cellIs" dxfId="251" priority="46" stopIfTrue="1" operator="between">
      <formula>N$41*0.8</formula>
      <formula>N$41*1.2</formula>
    </cfRule>
    <cfRule type="cellIs" dxfId="250" priority="47" stopIfTrue="1" operator="lessThan">
      <formula>N$41*0.8</formula>
    </cfRule>
    <cfRule type="cellIs" dxfId="249" priority="48" stopIfTrue="1" operator="greaterThan">
      <formula>N$41*1.2</formula>
    </cfRule>
  </conditionalFormatting>
  <conditionalFormatting sqref="N27">
    <cfRule type="cellIs" dxfId="248" priority="43" stopIfTrue="1" operator="between">
      <formula>N$41*0.8</formula>
      <formula>N$41*1.2</formula>
    </cfRule>
    <cfRule type="cellIs" dxfId="247" priority="44" stopIfTrue="1" operator="lessThan">
      <formula>N$41*0.8</formula>
    </cfRule>
    <cfRule type="cellIs" dxfId="246" priority="45" stopIfTrue="1" operator="greaterThan">
      <formula>N$41*1.2</formula>
    </cfRule>
  </conditionalFormatting>
  <conditionalFormatting sqref="N27">
    <cfRule type="cellIs" dxfId="245" priority="40" stopIfTrue="1" operator="between">
      <formula>N$41*0.8</formula>
      <formula>N$41*1.2</formula>
    </cfRule>
    <cfRule type="cellIs" dxfId="244" priority="41" stopIfTrue="1" operator="lessThan">
      <formula>N$41*0.8</formula>
    </cfRule>
    <cfRule type="cellIs" dxfId="243" priority="42" stopIfTrue="1" operator="greaterThan">
      <formula>N$41*1.2</formula>
    </cfRule>
  </conditionalFormatting>
  <conditionalFormatting sqref="N27">
    <cfRule type="cellIs" dxfId="242" priority="37" stopIfTrue="1" operator="between">
      <formula>N$41*0.8</formula>
      <formula>N$41*1.2</formula>
    </cfRule>
    <cfRule type="cellIs" dxfId="241" priority="38" stopIfTrue="1" operator="lessThan">
      <formula>N$41*0.8</formula>
    </cfRule>
    <cfRule type="cellIs" dxfId="240" priority="39" stopIfTrue="1" operator="greaterThan">
      <formula>N$41*1.2</formula>
    </cfRule>
  </conditionalFormatting>
  <conditionalFormatting sqref="N27">
    <cfRule type="cellIs" dxfId="239" priority="34" stopIfTrue="1" operator="between">
      <formula>N$41*0.8</formula>
      <formula>N$41*1.2</formula>
    </cfRule>
    <cfRule type="cellIs" dxfId="238" priority="35" stopIfTrue="1" operator="lessThan">
      <formula>N$41*0.8</formula>
    </cfRule>
    <cfRule type="cellIs" dxfId="237" priority="36" stopIfTrue="1" operator="greaterThan">
      <formula>N$41*1.2</formula>
    </cfRule>
  </conditionalFormatting>
  <conditionalFormatting sqref="N27">
    <cfRule type="cellIs" dxfId="236" priority="31" stopIfTrue="1" operator="between">
      <formula>N$41*0.8</formula>
      <formula>N$41*1.2</formula>
    </cfRule>
    <cfRule type="cellIs" dxfId="235" priority="32" stopIfTrue="1" operator="lessThan">
      <formula>N$41*0.8</formula>
    </cfRule>
    <cfRule type="cellIs" dxfId="234" priority="33" stopIfTrue="1" operator="greaterThan">
      <formula>N$41*1.2</formula>
    </cfRule>
  </conditionalFormatting>
  <conditionalFormatting sqref="N27">
    <cfRule type="cellIs" dxfId="233" priority="28" stopIfTrue="1" operator="between">
      <formula>N$41*0.8</formula>
      <formula>N$41*1.2</formula>
    </cfRule>
    <cfRule type="cellIs" dxfId="232" priority="29" stopIfTrue="1" operator="lessThan">
      <formula>N$41*0.8</formula>
    </cfRule>
    <cfRule type="cellIs" dxfId="231" priority="30" stopIfTrue="1" operator="greaterThan">
      <formula>N$41*1.2</formula>
    </cfRule>
  </conditionalFormatting>
  <conditionalFormatting sqref="O27:Q27">
    <cfRule type="cellIs" dxfId="230" priority="25" stopIfTrue="1" operator="between">
      <formula>O$41*0.8</formula>
      <formula>O$41*1.2</formula>
    </cfRule>
    <cfRule type="cellIs" dxfId="229" priority="26" stopIfTrue="1" operator="lessThan">
      <formula>O$41*0.8</formula>
    </cfRule>
    <cfRule type="cellIs" dxfId="228" priority="27" stopIfTrue="1" operator="greaterThan">
      <formula>O$41*1.2</formula>
    </cfRule>
  </conditionalFormatting>
  <conditionalFormatting sqref="O27:Q27">
    <cfRule type="cellIs" dxfId="227" priority="22" stopIfTrue="1" operator="between">
      <formula>O$41*0.8</formula>
      <formula>O$41*1.2</formula>
    </cfRule>
    <cfRule type="cellIs" dxfId="226" priority="23" stopIfTrue="1" operator="lessThan">
      <formula>O$41*0.8</formula>
    </cfRule>
    <cfRule type="cellIs" dxfId="225" priority="24" stopIfTrue="1" operator="greaterThan">
      <formula>O$41*1.2</formula>
    </cfRule>
  </conditionalFormatting>
  <conditionalFormatting sqref="O27:Q27">
    <cfRule type="cellIs" dxfId="224" priority="19" stopIfTrue="1" operator="between">
      <formula>O$41*0.8</formula>
      <formula>O$41*1.2</formula>
    </cfRule>
    <cfRule type="cellIs" dxfId="223" priority="20" stopIfTrue="1" operator="lessThan">
      <formula>O$41*0.8</formula>
    </cfRule>
    <cfRule type="cellIs" dxfId="222" priority="21" stopIfTrue="1" operator="greaterThan">
      <formula>O$41*1.2</formula>
    </cfRule>
  </conditionalFormatting>
  <conditionalFormatting sqref="O27:Q27">
    <cfRule type="cellIs" dxfId="221" priority="16" stopIfTrue="1" operator="between">
      <formula>O$41*0.8</formula>
      <formula>O$41*1.2</formula>
    </cfRule>
    <cfRule type="cellIs" dxfId="220" priority="17" stopIfTrue="1" operator="lessThan">
      <formula>O$41*0.8</formula>
    </cfRule>
    <cfRule type="cellIs" dxfId="219" priority="18" stopIfTrue="1" operator="greaterThan">
      <formula>O$41*1.2</formula>
    </cfRule>
  </conditionalFormatting>
  <conditionalFormatting sqref="O27:Q27">
    <cfRule type="cellIs" dxfId="218" priority="13" stopIfTrue="1" operator="between">
      <formula>O$41*0.8</formula>
      <formula>O$41*1.2</formula>
    </cfRule>
    <cfRule type="cellIs" dxfId="217" priority="14" stopIfTrue="1" operator="lessThan">
      <formula>O$41*0.8</formula>
    </cfRule>
    <cfRule type="cellIs" dxfId="216" priority="15" stopIfTrue="1" operator="greaterThan">
      <formula>O$41*1.2</formula>
    </cfRule>
  </conditionalFormatting>
  <conditionalFormatting sqref="O27:Q27">
    <cfRule type="cellIs" dxfId="215" priority="10" stopIfTrue="1" operator="between">
      <formula>O$41*0.8</formula>
      <formula>O$41*1.2</formula>
    </cfRule>
    <cfRule type="cellIs" dxfId="214" priority="11" stopIfTrue="1" operator="lessThan">
      <formula>O$41*0.8</formula>
    </cfRule>
    <cfRule type="cellIs" dxfId="213" priority="12" stopIfTrue="1" operator="greaterThan">
      <formula>O$41*1.2</formula>
    </cfRule>
  </conditionalFormatting>
  <conditionalFormatting sqref="O27:Q27">
    <cfRule type="cellIs" dxfId="212" priority="7" stopIfTrue="1" operator="between">
      <formula>O$41*0.8</formula>
      <formula>O$41*1.2</formula>
    </cfRule>
    <cfRule type="cellIs" dxfId="211" priority="8" stopIfTrue="1" operator="lessThan">
      <formula>O$41*0.8</formula>
    </cfRule>
    <cfRule type="cellIs" dxfId="210" priority="9" stopIfTrue="1" operator="greaterThan">
      <formula>O$41*1.2</formula>
    </cfRule>
  </conditionalFormatting>
  <conditionalFormatting sqref="O27:Q27">
    <cfRule type="cellIs" dxfId="209" priority="4" stopIfTrue="1" operator="between">
      <formula>O$41*0.8</formula>
      <formula>O$41*1.2</formula>
    </cfRule>
    <cfRule type="cellIs" dxfId="208" priority="5" stopIfTrue="1" operator="lessThan">
      <formula>O$41*0.8</formula>
    </cfRule>
    <cfRule type="cellIs" dxfId="207" priority="6" stopIfTrue="1" operator="greaterThan">
      <formula>O$41*1.2</formula>
    </cfRule>
  </conditionalFormatting>
  <conditionalFormatting sqref="C27:D27">
    <cfRule type="cellIs" dxfId="206" priority="1" stopIfTrue="1" operator="between">
      <formula>C$41*0.8</formula>
      <formula>C$41*1.2</formula>
    </cfRule>
    <cfRule type="cellIs" dxfId="205" priority="2" stopIfTrue="1" operator="lessThan">
      <formula>C$41*0.8</formula>
    </cfRule>
    <cfRule type="cellIs" dxfId="204" priority="3" stopIfTrue="1" operator="greaterThan">
      <formula>C$41*1.2</formula>
    </cfRule>
  </conditionalFormatting>
  <hyperlinks>
    <hyperlink ref="B50" r:id="rId1"/>
  </hyperlinks>
  <pageMargins left="0.75" right="0.75" top="1" bottom="1" header="0.5" footer="0.5"/>
  <pageSetup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55"/>
  <sheetViews>
    <sheetView zoomScale="80" zoomScaleNormal="80" workbookViewId="0">
      <selection activeCell="A46" sqref="A46:XFD46"/>
    </sheetView>
  </sheetViews>
  <sheetFormatPr defaultRowHeight="12.75" x14ac:dyDescent="0.2"/>
  <cols>
    <col min="1" max="1" width="5.28515625" style="5" customWidth="1"/>
    <col min="2" max="2" width="18.42578125" style="5" customWidth="1"/>
    <col min="3" max="3" width="10.7109375" style="5" customWidth="1"/>
    <col min="4" max="10" width="7.28515625" style="5" customWidth="1"/>
    <col min="11" max="11" width="7.28515625" style="47" customWidth="1"/>
    <col min="12" max="18" width="7.28515625" style="5" customWidth="1"/>
    <col min="19" max="16384" width="9.140625" style="5"/>
  </cols>
  <sheetData>
    <row r="1" spans="1:17" x14ac:dyDescent="0.2">
      <c r="B1" s="1" t="s">
        <v>18</v>
      </c>
      <c r="C1" s="20" t="s">
        <v>32</v>
      </c>
      <c r="F1" s="20"/>
    </row>
    <row r="2" spans="1:17" x14ac:dyDescent="0.2">
      <c r="B2" s="3" t="s">
        <v>19</v>
      </c>
      <c r="C2" s="42" t="s">
        <v>118</v>
      </c>
      <c r="F2" s="48"/>
    </row>
    <row r="3" spans="1:17" ht="15.75" customHeight="1" x14ac:dyDescent="0.2">
      <c r="B3" s="3" t="s">
        <v>20</v>
      </c>
      <c r="C3" s="20" t="s">
        <v>35</v>
      </c>
      <c r="F3" s="36"/>
      <c r="G3" s="36"/>
      <c r="H3" s="36"/>
    </row>
    <row r="4" spans="1:17" ht="17.25" customHeight="1" x14ac:dyDescent="0.2">
      <c r="B4" s="3" t="s">
        <v>21</v>
      </c>
      <c r="C4" s="20" t="s">
        <v>36</v>
      </c>
      <c r="F4" s="36"/>
      <c r="G4" s="36"/>
      <c r="H4" s="36"/>
    </row>
    <row r="5" spans="1:17" x14ac:dyDescent="0.2">
      <c r="B5" s="3" t="s">
        <v>46</v>
      </c>
      <c r="C5" s="12">
        <v>42264</v>
      </c>
      <c r="D5" s="70"/>
      <c r="F5" s="36"/>
      <c r="G5" s="36"/>
      <c r="H5" s="36"/>
    </row>
    <row r="6" spans="1:17" ht="12.75" customHeight="1" x14ac:dyDescent="0.2">
      <c r="B6" s="3"/>
      <c r="C6" s="3"/>
      <c r="D6" s="49"/>
      <c r="E6" s="49"/>
      <c r="F6" s="36"/>
      <c r="G6" s="36"/>
      <c r="H6" s="36"/>
    </row>
    <row r="7" spans="1:17" ht="14.25" customHeight="1" x14ac:dyDescent="0.2">
      <c r="B7" s="3"/>
      <c r="C7" s="3"/>
      <c r="E7" s="49"/>
      <c r="F7" s="36"/>
      <c r="G7" s="36"/>
      <c r="H7" s="36"/>
    </row>
    <row r="8" spans="1:17" x14ac:dyDescent="0.2">
      <c r="A8" s="37"/>
      <c r="B8" s="37"/>
      <c r="C8" s="37"/>
      <c r="D8" s="36"/>
      <c r="E8" s="37"/>
    </row>
    <row r="9" spans="1:17" x14ac:dyDescent="0.2">
      <c r="B9" s="4" t="s">
        <v>0</v>
      </c>
      <c r="C9" s="4" t="s">
        <v>58</v>
      </c>
      <c r="D9" s="4" t="s">
        <v>59</v>
      </c>
      <c r="E9" s="4" t="s">
        <v>60</v>
      </c>
      <c r="F9" s="4" t="s">
        <v>61</v>
      </c>
      <c r="G9" s="4" t="s">
        <v>62</v>
      </c>
      <c r="H9" s="4" t="s">
        <v>63</v>
      </c>
      <c r="I9" s="4" t="s">
        <v>64</v>
      </c>
      <c r="J9" s="4" t="s">
        <v>65</v>
      </c>
      <c r="K9" s="4" t="s">
        <v>66</v>
      </c>
      <c r="L9" s="4" t="s">
        <v>97</v>
      </c>
      <c r="M9" s="4" t="s">
        <v>98</v>
      </c>
      <c r="N9" s="4" t="s">
        <v>105</v>
      </c>
      <c r="O9" s="4" t="s">
        <v>119</v>
      </c>
      <c r="P9" s="4" t="s">
        <v>147</v>
      </c>
      <c r="Q9" s="4" t="s">
        <v>162</v>
      </c>
    </row>
    <row r="10" spans="1:17" ht="15" customHeight="1" x14ac:dyDescent="0.2">
      <c r="B10" s="65" t="s">
        <v>11</v>
      </c>
      <c r="C10" s="22">
        <v>10</v>
      </c>
      <c r="D10" s="22">
        <v>11</v>
      </c>
      <c r="E10" s="50">
        <v>11.6</v>
      </c>
      <c r="F10" s="21">
        <v>11.6</v>
      </c>
      <c r="G10" s="21">
        <v>11.6</v>
      </c>
      <c r="H10" s="22">
        <v>12.2</v>
      </c>
      <c r="I10" s="22">
        <v>12.5</v>
      </c>
      <c r="J10" s="22">
        <v>15.2</v>
      </c>
      <c r="K10" s="22">
        <v>15.2</v>
      </c>
      <c r="L10" s="22">
        <v>15.5</v>
      </c>
      <c r="M10" s="22">
        <v>15.6</v>
      </c>
      <c r="N10" s="22">
        <v>15.8</v>
      </c>
      <c r="O10" s="22">
        <v>16.100000000000001</v>
      </c>
      <c r="P10" s="22">
        <v>16.100000000000001</v>
      </c>
      <c r="Q10" s="21">
        <v>16.100000000000001</v>
      </c>
    </row>
    <row r="11" spans="1:17" ht="15" customHeight="1" x14ac:dyDescent="0.2">
      <c r="B11" s="65" t="s">
        <v>13</v>
      </c>
      <c r="C11" s="22">
        <v>12</v>
      </c>
      <c r="D11" s="22">
        <v>12</v>
      </c>
      <c r="E11" s="21">
        <v>12.6</v>
      </c>
      <c r="F11" s="22">
        <v>13.2</v>
      </c>
      <c r="G11" s="22">
        <v>13</v>
      </c>
      <c r="H11" s="22">
        <v>12.6</v>
      </c>
      <c r="I11" s="22">
        <v>12.6</v>
      </c>
      <c r="J11" s="22">
        <v>12</v>
      </c>
      <c r="K11" s="22">
        <v>15.2</v>
      </c>
      <c r="L11" s="22">
        <v>14.5</v>
      </c>
      <c r="M11" s="22">
        <v>14.7</v>
      </c>
      <c r="N11" s="22">
        <v>14.5</v>
      </c>
      <c r="O11" s="22">
        <v>14.4</v>
      </c>
      <c r="P11" s="22">
        <v>14.4</v>
      </c>
      <c r="Q11" s="22">
        <v>14.1</v>
      </c>
    </row>
    <row r="12" spans="1:17" ht="15" customHeight="1" x14ac:dyDescent="0.2">
      <c r="B12" s="65" t="s">
        <v>6</v>
      </c>
      <c r="C12" s="22">
        <v>13</v>
      </c>
      <c r="D12" s="22">
        <v>13</v>
      </c>
      <c r="E12" s="21">
        <v>14.2</v>
      </c>
      <c r="F12" s="22">
        <v>15.4</v>
      </c>
      <c r="G12" s="22">
        <v>14.3</v>
      </c>
      <c r="H12" s="22">
        <v>14.8</v>
      </c>
      <c r="I12" s="22">
        <v>14.7</v>
      </c>
      <c r="J12" s="22">
        <v>15.2</v>
      </c>
      <c r="K12" s="22">
        <v>14.7</v>
      </c>
      <c r="L12" s="22">
        <v>14.6</v>
      </c>
      <c r="M12" s="22">
        <v>14.6</v>
      </c>
      <c r="N12" s="22">
        <v>15.3</v>
      </c>
      <c r="O12" s="22">
        <v>15.3</v>
      </c>
      <c r="P12" s="22">
        <v>15.1</v>
      </c>
      <c r="Q12" s="100">
        <v>15.5</v>
      </c>
    </row>
    <row r="13" spans="1:17" ht="15" customHeight="1" x14ac:dyDescent="0.2">
      <c r="B13" s="65" t="s">
        <v>44</v>
      </c>
      <c r="C13" s="22">
        <v>14</v>
      </c>
      <c r="D13" s="22">
        <v>16</v>
      </c>
      <c r="E13" s="22">
        <v>14</v>
      </c>
      <c r="F13" s="22">
        <v>14</v>
      </c>
      <c r="G13" s="22">
        <v>15</v>
      </c>
      <c r="H13" s="22">
        <v>14</v>
      </c>
      <c r="I13" s="22">
        <v>18.399999999999999</v>
      </c>
      <c r="J13" s="22">
        <v>22</v>
      </c>
      <c r="K13" s="22">
        <v>21.4</v>
      </c>
      <c r="L13" s="22">
        <v>21.8</v>
      </c>
      <c r="M13" s="22">
        <v>20.7</v>
      </c>
      <c r="N13" s="22">
        <v>22.2</v>
      </c>
      <c r="O13" s="22">
        <v>21.2</v>
      </c>
      <c r="P13" s="22">
        <v>21</v>
      </c>
      <c r="Q13" s="100">
        <v>21.8</v>
      </c>
    </row>
    <row r="14" spans="1:17" ht="15" customHeight="1" x14ac:dyDescent="0.2">
      <c r="B14" s="65" t="s">
        <v>22</v>
      </c>
      <c r="C14" s="21">
        <v>15</v>
      </c>
      <c r="D14" s="21">
        <v>15</v>
      </c>
      <c r="E14" s="21">
        <v>15</v>
      </c>
      <c r="F14" s="22">
        <v>15</v>
      </c>
      <c r="G14" s="21">
        <v>15.55</v>
      </c>
      <c r="H14" s="22">
        <v>16.100000000000001</v>
      </c>
      <c r="I14" s="22">
        <v>15.6</v>
      </c>
      <c r="J14" s="22">
        <v>15.5</v>
      </c>
      <c r="K14" s="22">
        <v>15.9</v>
      </c>
      <c r="L14" s="22">
        <v>15.8</v>
      </c>
      <c r="M14" s="22">
        <v>15.6</v>
      </c>
      <c r="N14" s="22">
        <v>14.8</v>
      </c>
      <c r="O14" s="22">
        <v>14.7</v>
      </c>
      <c r="P14" s="22">
        <v>15.3</v>
      </c>
      <c r="Q14" s="21">
        <v>15.3</v>
      </c>
    </row>
    <row r="15" spans="1:17" ht="15" customHeight="1" x14ac:dyDescent="0.2">
      <c r="B15" s="65" t="s">
        <v>145</v>
      </c>
      <c r="C15" s="21">
        <v>18</v>
      </c>
      <c r="D15" s="21">
        <v>18</v>
      </c>
      <c r="E15" s="21">
        <v>18</v>
      </c>
      <c r="F15" s="22">
        <v>18</v>
      </c>
      <c r="G15" s="22">
        <v>18</v>
      </c>
      <c r="H15" s="22">
        <v>18</v>
      </c>
      <c r="I15" s="22">
        <v>17</v>
      </c>
      <c r="J15" s="22">
        <v>18</v>
      </c>
      <c r="K15" s="22">
        <v>17.3</v>
      </c>
      <c r="L15" s="22">
        <v>17.899999999999999</v>
      </c>
      <c r="M15" s="22">
        <v>20.6</v>
      </c>
      <c r="N15" s="22">
        <v>20.9</v>
      </c>
      <c r="O15" s="22">
        <v>20.399999999999999</v>
      </c>
      <c r="P15" s="22">
        <v>19.5</v>
      </c>
      <c r="Q15" s="21">
        <v>19.5</v>
      </c>
    </row>
    <row r="16" spans="1:17" ht="15" customHeight="1" x14ac:dyDescent="0.2">
      <c r="B16" s="65" t="s">
        <v>5</v>
      </c>
      <c r="C16" s="21">
        <v>10</v>
      </c>
      <c r="D16" s="22">
        <v>10</v>
      </c>
      <c r="E16" s="21">
        <v>10.85</v>
      </c>
      <c r="F16" s="22">
        <v>11.7</v>
      </c>
      <c r="G16" s="22">
        <v>10.9</v>
      </c>
      <c r="H16" s="22">
        <v>11.8</v>
      </c>
      <c r="I16" s="22">
        <v>11.7</v>
      </c>
      <c r="J16" s="22">
        <v>11.7</v>
      </c>
      <c r="K16" s="22">
        <v>11.8</v>
      </c>
      <c r="L16" s="22">
        <v>13.1</v>
      </c>
      <c r="M16" s="22">
        <v>13.3</v>
      </c>
      <c r="N16" s="22">
        <v>13</v>
      </c>
      <c r="O16" s="22">
        <v>13.1</v>
      </c>
      <c r="P16" s="22">
        <v>12.3</v>
      </c>
      <c r="Q16" s="100">
        <v>11.9</v>
      </c>
    </row>
    <row r="17" spans="2:17" ht="15" customHeight="1" x14ac:dyDescent="0.2">
      <c r="B17" s="65" t="s">
        <v>14</v>
      </c>
      <c r="C17" s="22">
        <v>18</v>
      </c>
      <c r="D17" s="22">
        <v>19</v>
      </c>
      <c r="E17" s="22">
        <v>19</v>
      </c>
      <c r="F17" s="22">
        <v>19</v>
      </c>
      <c r="G17" s="22">
        <v>20.100000000000001</v>
      </c>
      <c r="H17" s="22">
        <v>20.100000000000001</v>
      </c>
      <c r="I17" s="22">
        <v>20.3</v>
      </c>
      <c r="J17" s="22">
        <v>19.7</v>
      </c>
      <c r="K17" s="22">
        <v>20.8</v>
      </c>
      <c r="L17" s="22">
        <v>20.399999999999999</v>
      </c>
      <c r="M17" s="22">
        <v>20.7</v>
      </c>
      <c r="N17" s="22">
        <v>20.6</v>
      </c>
      <c r="O17" s="22">
        <v>20.8</v>
      </c>
      <c r="P17" s="22">
        <v>20.399999999999999</v>
      </c>
      <c r="Q17" s="22">
        <v>22.2</v>
      </c>
    </row>
    <row r="18" spans="2:17" ht="15" customHeight="1" x14ac:dyDescent="0.2">
      <c r="B18" s="65" t="s">
        <v>23</v>
      </c>
      <c r="C18" s="22">
        <v>18</v>
      </c>
      <c r="D18" s="22">
        <v>18</v>
      </c>
      <c r="E18" s="22">
        <v>18</v>
      </c>
      <c r="F18" s="22">
        <v>18</v>
      </c>
      <c r="G18" s="22">
        <v>20.2</v>
      </c>
      <c r="H18" s="22">
        <v>18.3</v>
      </c>
      <c r="I18" s="22">
        <v>18.3</v>
      </c>
      <c r="J18" s="22">
        <v>19.399999999999999</v>
      </c>
      <c r="K18" s="22">
        <v>19.5</v>
      </c>
      <c r="L18" s="22">
        <v>19.7</v>
      </c>
      <c r="M18" s="22">
        <v>15.8</v>
      </c>
      <c r="N18" s="22">
        <v>17.5</v>
      </c>
      <c r="O18" s="22">
        <v>17.5</v>
      </c>
      <c r="P18" s="22">
        <v>18.600000000000001</v>
      </c>
      <c r="Q18" s="21">
        <v>18.600000000000001</v>
      </c>
    </row>
    <row r="19" spans="2:17" ht="15" customHeight="1" x14ac:dyDescent="0.2">
      <c r="B19" s="65" t="s">
        <v>8</v>
      </c>
      <c r="C19" s="22">
        <v>11</v>
      </c>
      <c r="D19" s="22">
        <v>11</v>
      </c>
      <c r="E19" s="22">
        <v>11</v>
      </c>
      <c r="F19" s="22">
        <v>11</v>
      </c>
      <c r="G19" s="22">
        <v>11</v>
      </c>
      <c r="H19" s="22">
        <v>11.7</v>
      </c>
      <c r="I19" s="22">
        <v>12.6</v>
      </c>
      <c r="J19" s="22">
        <v>13</v>
      </c>
      <c r="K19" s="22">
        <v>13.6</v>
      </c>
      <c r="L19" s="22">
        <v>13.8</v>
      </c>
      <c r="M19" s="22">
        <v>13.1</v>
      </c>
      <c r="N19" s="22">
        <v>13.7</v>
      </c>
      <c r="O19" s="22">
        <v>13.2</v>
      </c>
      <c r="P19" s="22">
        <v>11.8</v>
      </c>
      <c r="Q19" s="22">
        <v>12.8</v>
      </c>
    </row>
    <row r="20" spans="2:17" ht="15" customHeight="1" x14ac:dyDescent="0.2">
      <c r="B20" s="65" t="s">
        <v>2</v>
      </c>
      <c r="C20" s="22">
        <v>16</v>
      </c>
      <c r="D20" s="22">
        <v>13</v>
      </c>
      <c r="E20" s="22">
        <v>12</v>
      </c>
      <c r="F20" s="22">
        <v>12</v>
      </c>
      <c r="G20" s="22">
        <v>13.5</v>
      </c>
      <c r="H20" s="22">
        <v>13</v>
      </c>
      <c r="I20" s="22">
        <v>13.2</v>
      </c>
      <c r="J20" s="22">
        <v>13.1</v>
      </c>
      <c r="K20" s="22">
        <v>12.5</v>
      </c>
      <c r="L20" s="22">
        <v>12.9</v>
      </c>
      <c r="M20" s="22">
        <v>13.3</v>
      </c>
      <c r="N20" s="22">
        <v>14</v>
      </c>
      <c r="O20" s="22">
        <v>14.1</v>
      </c>
      <c r="P20" s="22">
        <v>13.7</v>
      </c>
      <c r="Q20" s="21">
        <v>13.7</v>
      </c>
    </row>
    <row r="21" spans="2:17" ht="15" customHeight="1" x14ac:dyDescent="0.2">
      <c r="B21" s="65" t="s">
        <v>15</v>
      </c>
      <c r="C21" s="22">
        <v>20</v>
      </c>
      <c r="D21" s="22">
        <v>20</v>
      </c>
      <c r="E21" s="21">
        <v>20.350000000000001</v>
      </c>
      <c r="F21" s="22">
        <v>20.7</v>
      </c>
      <c r="G21" s="22">
        <v>19.899999999999999</v>
      </c>
      <c r="H21" s="22">
        <v>19.600000000000001</v>
      </c>
      <c r="I21" s="22">
        <v>20.5</v>
      </c>
      <c r="J21" s="22">
        <v>20.3</v>
      </c>
      <c r="K21" s="22">
        <v>20.100000000000001</v>
      </c>
      <c r="L21" s="22">
        <v>19.7</v>
      </c>
      <c r="M21" s="22">
        <v>20.100000000000001</v>
      </c>
      <c r="N21" s="22">
        <v>21.4</v>
      </c>
      <c r="O21" s="22">
        <v>23.1</v>
      </c>
      <c r="P21" s="22">
        <v>23.1</v>
      </c>
      <c r="Q21" s="22">
        <v>22.1</v>
      </c>
    </row>
    <row r="22" spans="2:17" ht="15" customHeight="1" x14ac:dyDescent="0.2">
      <c r="B22" s="65" t="s">
        <v>16</v>
      </c>
      <c r="C22" s="22">
        <v>11</v>
      </c>
      <c r="D22" s="22">
        <v>11</v>
      </c>
      <c r="E22" s="22">
        <v>10</v>
      </c>
      <c r="F22" s="22">
        <v>12</v>
      </c>
      <c r="G22" s="21">
        <v>12.75</v>
      </c>
      <c r="H22" s="22">
        <v>13.5</v>
      </c>
      <c r="I22" s="22">
        <v>15.9</v>
      </c>
      <c r="J22" s="22">
        <v>12.3</v>
      </c>
      <c r="K22" s="22">
        <v>12.4</v>
      </c>
      <c r="L22" s="22">
        <v>12.4</v>
      </c>
      <c r="M22" s="22">
        <v>12.3</v>
      </c>
      <c r="N22" s="22">
        <v>13.8</v>
      </c>
      <c r="O22" s="22">
        <v>14</v>
      </c>
      <c r="P22" s="22">
        <v>14.3</v>
      </c>
      <c r="Q22" s="22">
        <v>14.6</v>
      </c>
    </row>
    <row r="23" spans="2:17" ht="15" customHeight="1" x14ac:dyDescent="0.2">
      <c r="B23" s="65" t="s">
        <v>4</v>
      </c>
      <c r="C23" s="22">
        <v>20</v>
      </c>
      <c r="D23" s="22">
        <v>21</v>
      </c>
      <c r="E23" s="21">
        <v>20.75</v>
      </c>
      <c r="F23" s="22">
        <v>20.5</v>
      </c>
      <c r="G23" s="22">
        <v>20.9</v>
      </c>
      <c r="H23" s="22">
        <v>19.7</v>
      </c>
      <c r="I23" s="22">
        <v>18.5</v>
      </c>
      <c r="J23" s="22">
        <v>17.2</v>
      </c>
      <c r="K23" s="22">
        <v>15.5</v>
      </c>
      <c r="L23" s="22">
        <v>15</v>
      </c>
      <c r="M23" s="22">
        <v>15.2</v>
      </c>
      <c r="N23" s="22">
        <v>15.2</v>
      </c>
      <c r="O23" s="22">
        <v>15.7</v>
      </c>
      <c r="P23" s="22">
        <v>14.1</v>
      </c>
      <c r="Q23" s="21">
        <v>14.1</v>
      </c>
    </row>
    <row r="24" spans="2:17" ht="15" customHeight="1" x14ac:dyDescent="0.2">
      <c r="B24" s="65" t="s">
        <v>10</v>
      </c>
      <c r="C24" s="22">
        <v>18</v>
      </c>
      <c r="D24" s="22">
        <v>19</v>
      </c>
      <c r="E24" s="21">
        <v>19.05</v>
      </c>
      <c r="F24" s="21">
        <v>19.05</v>
      </c>
      <c r="G24" s="22">
        <v>19.100000000000001</v>
      </c>
      <c r="H24" s="22">
        <v>18.899999999999999</v>
      </c>
      <c r="I24" s="22">
        <v>19.600000000000001</v>
      </c>
      <c r="J24" s="22">
        <v>19.8</v>
      </c>
      <c r="K24" s="22">
        <v>18.7</v>
      </c>
      <c r="L24" s="22">
        <v>18.399999999999999</v>
      </c>
      <c r="M24" s="22">
        <v>18.2</v>
      </c>
      <c r="N24" s="22">
        <v>19.600000000000001</v>
      </c>
      <c r="O24" s="22">
        <v>19.399999999999999</v>
      </c>
      <c r="P24" s="22">
        <v>19.100000000000001</v>
      </c>
      <c r="Q24" s="100">
        <v>19.600000000000001</v>
      </c>
    </row>
    <row r="25" spans="2:17" ht="15" customHeight="1" x14ac:dyDescent="0.2">
      <c r="B25" s="65" t="s">
        <v>24</v>
      </c>
      <c r="C25" s="22">
        <v>16</v>
      </c>
      <c r="D25" s="21">
        <v>17.7</v>
      </c>
      <c r="E25" s="21">
        <v>17.7</v>
      </c>
      <c r="F25" s="21">
        <v>17.7</v>
      </c>
      <c r="G25" s="21">
        <v>17.7</v>
      </c>
      <c r="H25" s="22">
        <v>19.399999999999999</v>
      </c>
      <c r="I25" s="22">
        <v>23.5</v>
      </c>
      <c r="J25" s="22">
        <v>21.2</v>
      </c>
      <c r="K25" s="22">
        <v>25.9</v>
      </c>
      <c r="L25" s="22">
        <v>26.4</v>
      </c>
      <c r="M25" s="22">
        <v>20.9</v>
      </c>
      <c r="N25" s="22">
        <v>19</v>
      </c>
      <c r="O25" s="22">
        <v>19.2</v>
      </c>
      <c r="P25" s="22">
        <v>19.399999999999999</v>
      </c>
      <c r="Q25" s="22">
        <v>21.2</v>
      </c>
    </row>
    <row r="26" spans="2:17" ht="15" customHeight="1" x14ac:dyDescent="0.2">
      <c r="B26" s="65" t="s">
        <v>25</v>
      </c>
      <c r="C26" s="22">
        <v>17</v>
      </c>
      <c r="D26" s="22">
        <v>17</v>
      </c>
      <c r="E26" s="21">
        <v>18.75</v>
      </c>
      <c r="F26" s="21">
        <v>18.75</v>
      </c>
      <c r="G26" s="21">
        <v>18.75</v>
      </c>
      <c r="H26" s="22">
        <v>20.5</v>
      </c>
      <c r="I26" s="22">
        <v>20</v>
      </c>
      <c r="J26" s="22">
        <v>19.100000000000001</v>
      </c>
      <c r="K26" s="22">
        <v>20.9</v>
      </c>
      <c r="L26" s="22">
        <v>20.3</v>
      </c>
      <c r="M26" s="22">
        <v>20.5</v>
      </c>
      <c r="N26" s="22">
        <v>19.2</v>
      </c>
      <c r="O26" s="22">
        <v>18.600000000000001</v>
      </c>
      <c r="P26" s="22">
        <v>20.6</v>
      </c>
      <c r="Q26" s="100">
        <v>19.100000000000001</v>
      </c>
    </row>
    <row r="27" spans="2:17" ht="15" customHeight="1" x14ac:dyDescent="0.2">
      <c r="B27" s="65" t="s">
        <v>1</v>
      </c>
      <c r="C27" s="22">
        <v>12</v>
      </c>
      <c r="D27" s="22">
        <v>12</v>
      </c>
      <c r="E27" s="22">
        <v>11.95</v>
      </c>
      <c r="F27" s="22">
        <v>11.9</v>
      </c>
      <c r="G27" s="22">
        <v>12.7</v>
      </c>
      <c r="H27" s="22">
        <v>13.7</v>
      </c>
      <c r="I27" s="22">
        <v>14.1</v>
      </c>
      <c r="J27" s="22">
        <v>13.5</v>
      </c>
      <c r="K27" s="22">
        <v>13.4</v>
      </c>
      <c r="L27" s="22">
        <v>14.9</v>
      </c>
      <c r="M27" s="22">
        <v>14.5</v>
      </c>
      <c r="N27" s="22">
        <v>13.6</v>
      </c>
      <c r="O27" s="22">
        <v>15.1</v>
      </c>
      <c r="P27" s="22">
        <v>15.9</v>
      </c>
      <c r="Q27" s="100">
        <v>16.399999999999999</v>
      </c>
    </row>
    <row r="28" spans="2:17" ht="15" customHeight="1" x14ac:dyDescent="0.2">
      <c r="B28" s="65" t="s">
        <v>26</v>
      </c>
      <c r="C28" s="22">
        <v>15</v>
      </c>
      <c r="D28" s="21">
        <v>14.65</v>
      </c>
      <c r="E28" s="21">
        <v>14.65</v>
      </c>
      <c r="F28" s="21">
        <v>14.65</v>
      </c>
      <c r="G28" s="21">
        <v>14.65</v>
      </c>
      <c r="H28" s="22">
        <v>14.3</v>
      </c>
      <c r="I28" s="22">
        <v>14.2</v>
      </c>
      <c r="J28" s="22">
        <v>15.1</v>
      </c>
      <c r="K28" s="22">
        <v>15.3</v>
      </c>
      <c r="L28" s="22">
        <v>14.9</v>
      </c>
      <c r="M28" s="22">
        <v>15.5</v>
      </c>
      <c r="N28" s="22">
        <v>15.6</v>
      </c>
      <c r="O28" s="22">
        <v>15.1</v>
      </c>
      <c r="P28" s="22">
        <v>15.7</v>
      </c>
      <c r="Q28" s="100">
        <v>15.9</v>
      </c>
    </row>
    <row r="29" spans="2:17" ht="15" customHeight="1" x14ac:dyDescent="0.2">
      <c r="B29" s="65" t="s">
        <v>7</v>
      </c>
      <c r="C29" s="22">
        <v>11</v>
      </c>
      <c r="D29" s="22">
        <v>11</v>
      </c>
      <c r="E29" s="22">
        <v>11</v>
      </c>
      <c r="F29" s="22">
        <v>12</v>
      </c>
      <c r="G29" s="21">
        <v>11.35</v>
      </c>
      <c r="H29" s="22">
        <v>10.7</v>
      </c>
      <c r="I29" s="22">
        <v>9.6999999999999993</v>
      </c>
      <c r="J29" s="22">
        <v>10.199999999999999</v>
      </c>
      <c r="K29" s="22">
        <v>10.5</v>
      </c>
      <c r="L29" s="22">
        <v>11.1</v>
      </c>
      <c r="M29" s="22">
        <v>10.3</v>
      </c>
      <c r="N29" s="22">
        <v>11</v>
      </c>
      <c r="O29" s="22">
        <v>10.1</v>
      </c>
      <c r="P29" s="22">
        <v>10.4</v>
      </c>
      <c r="Q29" s="21">
        <v>10.4</v>
      </c>
    </row>
    <row r="30" spans="2:17" ht="15" customHeight="1" x14ac:dyDescent="0.2">
      <c r="B30" s="65" t="s">
        <v>17</v>
      </c>
      <c r="C30" s="22">
        <v>16</v>
      </c>
      <c r="D30" s="22">
        <v>16</v>
      </c>
      <c r="E30" s="21">
        <v>18.25</v>
      </c>
      <c r="F30" s="21">
        <v>18.25</v>
      </c>
      <c r="G30" s="21">
        <v>18.25</v>
      </c>
      <c r="H30" s="22">
        <v>20.5</v>
      </c>
      <c r="I30" s="22">
        <v>19.100000000000001</v>
      </c>
      <c r="J30" s="22">
        <v>17.3</v>
      </c>
      <c r="K30" s="22">
        <v>16.899999999999999</v>
      </c>
      <c r="L30" s="22">
        <v>17.100000000000001</v>
      </c>
      <c r="M30" s="22">
        <v>17.600000000000001</v>
      </c>
      <c r="N30" s="22">
        <v>17.7</v>
      </c>
      <c r="O30" s="22">
        <v>17.100000000000001</v>
      </c>
      <c r="P30" s="22">
        <v>17.3</v>
      </c>
      <c r="Q30" s="100">
        <v>17</v>
      </c>
    </row>
    <row r="31" spans="2:17" ht="15" customHeight="1" x14ac:dyDescent="0.2">
      <c r="B31" s="65" t="s">
        <v>3</v>
      </c>
      <c r="C31" s="22">
        <v>21</v>
      </c>
      <c r="D31" s="22">
        <v>20</v>
      </c>
      <c r="E31" s="22">
        <v>20</v>
      </c>
      <c r="F31" s="22">
        <v>19</v>
      </c>
      <c r="G31" s="22">
        <v>20.399999999999999</v>
      </c>
      <c r="H31" s="22">
        <v>19.399999999999999</v>
      </c>
      <c r="I31" s="22">
        <v>18.5</v>
      </c>
      <c r="J31" s="22">
        <v>18.100000000000001</v>
      </c>
      <c r="K31" s="22">
        <v>18.5</v>
      </c>
      <c r="L31" s="22">
        <v>17.899999999999999</v>
      </c>
      <c r="M31" s="22">
        <v>17.899999999999999</v>
      </c>
      <c r="N31" s="22">
        <v>18</v>
      </c>
      <c r="O31" s="22">
        <v>17.899999999999999</v>
      </c>
      <c r="P31" s="22">
        <v>18.7</v>
      </c>
      <c r="Q31" s="21">
        <v>18.7</v>
      </c>
    </row>
    <row r="32" spans="2:17" ht="15" customHeight="1" x14ac:dyDescent="0.2">
      <c r="B32" s="66" t="s">
        <v>27</v>
      </c>
      <c r="C32" s="21">
        <v>13.3</v>
      </c>
      <c r="D32" s="21">
        <v>13.3</v>
      </c>
      <c r="E32" s="21">
        <v>13.3</v>
      </c>
      <c r="F32" s="21">
        <v>13.3</v>
      </c>
      <c r="G32" s="21">
        <v>13.3</v>
      </c>
      <c r="H32" s="22">
        <v>13.3</v>
      </c>
      <c r="I32" s="22">
        <v>11.6</v>
      </c>
      <c r="J32" s="22">
        <v>10.6</v>
      </c>
      <c r="K32" s="22">
        <v>10.9</v>
      </c>
      <c r="L32" s="22">
        <v>11</v>
      </c>
      <c r="M32" s="22">
        <v>12</v>
      </c>
      <c r="N32" s="22">
        <v>13</v>
      </c>
      <c r="O32" s="22">
        <v>13.2</v>
      </c>
      <c r="P32" s="22">
        <v>12.8</v>
      </c>
      <c r="Q32" s="100">
        <v>12.6</v>
      </c>
    </row>
    <row r="33" spans="2:24" ht="15" customHeight="1" x14ac:dyDescent="0.2">
      <c r="B33" s="66" t="s">
        <v>28</v>
      </c>
      <c r="C33" s="21">
        <v>8</v>
      </c>
      <c r="D33" s="22">
        <v>8</v>
      </c>
      <c r="E33" s="21">
        <v>9.1999999999999993</v>
      </c>
      <c r="F33" s="21">
        <v>9.1999999999999993</v>
      </c>
      <c r="G33" s="21">
        <v>9.1999999999999993</v>
      </c>
      <c r="H33" s="22">
        <v>10.4</v>
      </c>
      <c r="I33" s="22">
        <v>9.9</v>
      </c>
      <c r="J33" s="22">
        <v>9.6</v>
      </c>
      <c r="K33" s="22">
        <v>9</v>
      </c>
      <c r="L33" s="22">
        <v>8.6</v>
      </c>
      <c r="M33" s="22">
        <v>9</v>
      </c>
      <c r="N33" s="22">
        <v>9.8000000000000007</v>
      </c>
      <c r="O33" s="22">
        <v>9.6</v>
      </c>
      <c r="P33" s="22">
        <v>8.6</v>
      </c>
      <c r="Q33" s="21">
        <v>8.6</v>
      </c>
    </row>
    <row r="34" spans="2:24" ht="15" customHeight="1" x14ac:dyDescent="0.2">
      <c r="B34" s="65" t="s">
        <v>45</v>
      </c>
      <c r="C34" s="22">
        <v>17</v>
      </c>
      <c r="D34" s="22">
        <v>17</v>
      </c>
      <c r="E34" s="22">
        <v>18</v>
      </c>
      <c r="F34" s="22">
        <v>17</v>
      </c>
      <c r="G34" s="22">
        <v>18</v>
      </c>
      <c r="H34" s="21">
        <v>21.4</v>
      </c>
      <c r="I34" s="21">
        <v>21.4</v>
      </c>
      <c r="J34" s="22">
        <v>24.8</v>
      </c>
      <c r="K34" s="22">
        <v>23.4</v>
      </c>
      <c r="L34" s="22">
        <v>22.4</v>
      </c>
      <c r="M34" s="22">
        <v>21.1</v>
      </c>
      <c r="N34" s="22">
        <v>22.2</v>
      </c>
      <c r="O34" s="22">
        <v>22.6</v>
      </c>
      <c r="P34" s="22">
        <v>22.4</v>
      </c>
      <c r="Q34" s="21">
        <v>22.4</v>
      </c>
    </row>
    <row r="35" spans="2:24" ht="15" customHeight="1" x14ac:dyDescent="0.2">
      <c r="B35" s="65" t="s">
        <v>12</v>
      </c>
      <c r="C35" s="22">
        <v>19</v>
      </c>
      <c r="D35" s="22">
        <v>18</v>
      </c>
      <c r="E35" s="22">
        <v>18</v>
      </c>
      <c r="F35" s="22">
        <v>18</v>
      </c>
      <c r="G35" s="21">
        <v>18.5</v>
      </c>
      <c r="H35" s="22">
        <v>19</v>
      </c>
      <c r="I35" s="22">
        <v>19</v>
      </c>
      <c r="J35" s="22">
        <v>18.600000000000001</v>
      </c>
      <c r="K35" s="22">
        <v>18.7</v>
      </c>
      <c r="L35" s="22">
        <v>17.3</v>
      </c>
      <c r="M35" s="22">
        <v>17.100000000000001</v>
      </c>
      <c r="N35" s="22">
        <v>16.2</v>
      </c>
      <c r="O35" s="22">
        <v>16</v>
      </c>
      <c r="P35" s="22">
        <v>15.9</v>
      </c>
      <c r="Q35" s="21">
        <v>15.9</v>
      </c>
    </row>
    <row r="36" spans="2:24" ht="15" customHeight="1" x14ac:dyDescent="0.2">
      <c r="B36" s="65" t="s">
        <v>29</v>
      </c>
      <c r="C36" s="22">
        <v>11</v>
      </c>
      <c r="D36" s="22">
        <v>11</v>
      </c>
      <c r="E36" s="22">
        <v>10</v>
      </c>
      <c r="F36" s="22">
        <v>10</v>
      </c>
      <c r="G36" s="21">
        <v>11.1</v>
      </c>
      <c r="H36" s="22">
        <v>12.2</v>
      </c>
      <c r="I36" s="22">
        <v>11.6</v>
      </c>
      <c r="J36" s="22">
        <v>11.5</v>
      </c>
      <c r="K36" s="22">
        <v>12.3</v>
      </c>
      <c r="L36" s="22">
        <v>11.3</v>
      </c>
      <c r="M36" s="22">
        <v>12.7</v>
      </c>
      <c r="N36" s="22">
        <v>13.6</v>
      </c>
      <c r="O36" s="22">
        <v>13.5</v>
      </c>
      <c r="P36" s="22">
        <v>14.5</v>
      </c>
      <c r="Q36" s="100">
        <v>14.5</v>
      </c>
    </row>
    <row r="37" spans="2:24" x14ac:dyDescent="0.2">
      <c r="B37" s="65" t="s">
        <v>9</v>
      </c>
      <c r="C37" s="21">
        <v>9</v>
      </c>
      <c r="D37" s="22">
        <v>9</v>
      </c>
      <c r="E37" s="22">
        <v>11</v>
      </c>
      <c r="F37" s="21">
        <v>11.15</v>
      </c>
      <c r="G37" s="22">
        <v>11.3</v>
      </c>
      <c r="H37" s="22">
        <v>9.5</v>
      </c>
      <c r="I37" s="22">
        <v>12.3</v>
      </c>
      <c r="J37" s="22">
        <v>10.5</v>
      </c>
      <c r="K37" s="22">
        <v>12.2</v>
      </c>
      <c r="L37" s="22">
        <v>13.3</v>
      </c>
      <c r="M37" s="22">
        <v>12.9</v>
      </c>
      <c r="N37" s="22">
        <v>14</v>
      </c>
      <c r="O37" s="22">
        <v>14.1</v>
      </c>
      <c r="P37" s="22">
        <v>14.8</v>
      </c>
      <c r="Q37" s="21">
        <v>14.8</v>
      </c>
    </row>
    <row r="38" spans="2:24" x14ac:dyDescent="0.2">
      <c r="B38" s="51" t="s">
        <v>148</v>
      </c>
      <c r="C38" s="24">
        <v>16.399999999999999</v>
      </c>
      <c r="D38" s="24">
        <v>16.399999999999999</v>
      </c>
      <c r="E38" s="24">
        <v>16.399999999999999</v>
      </c>
      <c r="F38" s="24">
        <v>16.399999999999999</v>
      </c>
      <c r="G38" s="24">
        <v>16.399999999999999</v>
      </c>
      <c r="H38" s="24">
        <v>16.399999999999999</v>
      </c>
      <c r="I38" s="24">
        <v>16.5</v>
      </c>
      <c r="J38" s="24">
        <v>16.5</v>
      </c>
      <c r="K38" s="24">
        <v>16.600000000000001</v>
      </c>
      <c r="L38" s="24">
        <v>16.399999999999999</v>
      </c>
      <c r="M38" s="52">
        <v>16.399999999999999</v>
      </c>
      <c r="N38" s="52">
        <v>16.8</v>
      </c>
      <c r="O38" s="52">
        <v>16.8</v>
      </c>
      <c r="P38" s="52">
        <v>16.600000000000001</v>
      </c>
      <c r="Q38" s="24">
        <v>16.600000000000001</v>
      </c>
    </row>
    <row r="39" spans="2:24" x14ac:dyDescent="0.2">
      <c r="B39" s="51" t="s">
        <v>47</v>
      </c>
      <c r="C39" s="24">
        <v>16.399999999999999</v>
      </c>
      <c r="D39" s="24">
        <v>16.399999999999999</v>
      </c>
      <c r="E39" s="24">
        <v>16.399999999999999</v>
      </c>
      <c r="F39" s="24">
        <v>16.399999999999999</v>
      </c>
      <c r="G39" s="24">
        <v>16.399999999999999</v>
      </c>
      <c r="H39" s="52">
        <v>16.399999999999999</v>
      </c>
      <c r="I39" s="52">
        <v>16.5</v>
      </c>
      <c r="J39" s="52">
        <v>16.5</v>
      </c>
      <c r="K39" s="52">
        <v>16.600000000000001</v>
      </c>
      <c r="L39" s="52">
        <v>16.399999999999999</v>
      </c>
      <c r="M39" s="52">
        <v>16.399999999999999</v>
      </c>
      <c r="N39" s="52">
        <v>16.8</v>
      </c>
      <c r="O39" s="52">
        <v>16.8</v>
      </c>
      <c r="P39" s="52">
        <v>16.600000000000001</v>
      </c>
      <c r="Q39" s="24">
        <v>16.600000000000001</v>
      </c>
    </row>
    <row r="40" spans="2:24" x14ac:dyDescent="0.2">
      <c r="B40" s="51" t="s">
        <v>94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24"/>
    </row>
    <row r="41" spans="2:24" x14ac:dyDescent="0.2">
      <c r="B41" s="51" t="s">
        <v>161</v>
      </c>
      <c r="C41" s="24">
        <v>15.3</v>
      </c>
      <c r="D41" s="24">
        <v>15.3</v>
      </c>
      <c r="E41" s="24">
        <v>15.3</v>
      </c>
      <c r="F41" s="24">
        <v>15.3</v>
      </c>
      <c r="G41" s="24">
        <v>15.3</v>
      </c>
      <c r="H41" s="52">
        <v>15.3</v>
      </c>
      <c r="I41" s="52">
        <v>15.6</v>
      </c>
      <c r="J41" s="52">
        <v>16.3</v>
      </c>
      <c r="K41" s="52">
        <v>16.100000000000001</v>
      </c>
      <c r="L41" s="52">
        <v>16.100000000000001</v>
      </c>
      <c r="M41" s="52">
        <v>16.2</v>
      </c>
      <c r="N41" s="52">
        <v>16.7</v>
      </c>
      <c r="O41" s="52">
        <v>16.8</v>
      </c>
      <c r="P41" s="52">
        <v>16.600000000000001</v>
      </c>
      <c r="Q41" s="24">
        <v>16.600000000000001</v>
      </c>
    </row>
    <row r="42" spans="2:24" x14ac:dyDescent="0.2">
      <c r="B42" s="86" t="s">
        <v>141</v>
      </c>
      <c r="C42" s="87">
        <f t="shared" ref="C42:O42" si="0">MIN(C10:C37)</f>
        <v>8</v>
      </c>
      <c r="D42" s="87">
        <f t="shared" si="0"/>
        <v>8</v>
      </c>
      <c r="E42" s="87">
        <f t="shared" si="0"/>
        <v>9.1999999999999993</v>
      </c>
      <c r="F42" s="87">
        <f t="shared" si="0"/>
        <v>9.1999999999999993</v>
      </c>
      <c r="G42" s="87">
        <f t="shared" si="0"/>
        <v>9.1999999999999993</v>
      </c>
      <c r="H42" s="87">
        <f t="shared" si="0"/>
        <v>9.5</v>
      </c>
      <c r="I42" s="87">
        <f t="shared" si="0"/>
        <v>9.6999999999999993</v>
      </c>
      <c r="J42" s="87">
        <f t="shared" si="0"/>
        <v>9.6</v>
      </c>
      <c r="K42" s="87">
        <f t="shared" si="0"/>
        <v>9</v>
      </c>
      <c r="L42" s="87">
        <f t="shared" si="0"/>
        <v>8.6</v>
      </c>
      <c r="M42" s="87">
        <f t="shared" si="0"/>
        <v>9</v>
      </c>
      <c r="N42" s="87">
        <f t="shared" si="0"/>
        <v>9.8000000000000007</v>
      </c>
      <c r="O42" s="87">
        <f t="shared" si="0"/>
        <v>9.6</v>
      </c>
      <c r="P42" s="87">
        <f>MIN(P10:P37)</f>
        <v>8.6</v>
      </c>
      <c r="Q42" s="87">
        <f>MIN(Q10:Q37)</f>
        <v>8.6</v>
      </c>
    </row>
    <row r="43" spans="2:24" x14ac:dyDescent="0.2">
      <c r="B43" s="86" t="s">
        <v>142</v>
      </c>
      <c r="C43" s="87">
        <f t="shared" ref="C43:O43" si="1">MAX(C10:C37)</f>
        <v>21</v>
      </c>
      <c r="D43" s="87">
        <f t="shared" si="1"/>
        <v>21</v>
      </c>
      <c r="E43" s="87">
        <f t="shared" si="1"/>
        <v>20.75</v>
      </c>
      <c r="F43" s="87">
        <f t="shared" si="1"/>
        <v>20.7</v>
      </c>
      <c r="G43" s="87">
        <f t="shared" si="1"/>
        <v>20.9</v>
      </c>
      <c r="H43" s="87">
        <f t="shared" si="1"/>
        <v>21.4</v>
      </c>
      <c r="I43" s="87">
        <f t="shared" si="1"/>
        <v>23.5</v>
      </c>
      <c r="J43" s="87">
        <f t="shared" si="1"/>
        <v>24.8</v>
      </c>
      <c r="K43" s="87">
        <f t="shared" si="1"/>
        <v>25.9</v>
      </c>
      <c r="L43" s="87">
        <f t="shared" si="1"/>
        <v>26.4</v>
      </c>
      <c r="M43" s="87">
        <f t="shared" si="1"/>
        <v>21.1</v>
      </c>
      <c r="N43" s="87">
        <f t="shared" si="1"/>
        <v>22.2</v>
      </c>
      <c r="O43" s="87">
        <f t="shared" si="1"/>
        <v>23.1</v>
      </c>
      <c r="P43" s="87">
        <f>MAX(P10:P37)</f>
        <v>23.1</v>
      </c>
      <c r="Q43" s="87">
        <f>MAX(Q10:Q37)</f>
        <v>22.4</v>
      </c>
    </row>
    <row r="44" spans="2:24" ht="25.5" x14ac:dyDescent="0.2">
      <c r="B44" s="84" t="s">
        <v>152</v>
      </c>
      <c r="C44" s="85"/>
      <c r="D44" s="85" t="str">
        <f>IF($B$47="Maximiser",IF(D27&lt;C27,"DET",IF(D27=C27,"EGAL","AM")),IF($B$47="Minimiser",(IF(D27&gt;C27,"DET",IF(D27=C27,"EGAL","AM")))))</f>
        <v>EGAL</v>
      </c>
      <c r="E44" s="85" t="str">
        <f t="shared" ref="E44:N44" si="2">IF($B$47="Maximiser",IF(E27&lt;D27,"DET",IF(E27=D27,"EGAL","AM")),IF($B$47="Minimiser",(IF(E27&gt;D27,"DET",IF(E27=D27,"EGAL","AM")))))</f>
        <v>AM</v>
      </c>
      <c r="F44" s="85" t="str">
        <f t="shared" si="2"/>
        <v>AM</v>
      </c>
      <c r="G44" s="85" t="str">
        <f t="shared" si="2"/>
        <v>DET</v>
      </c>
      <c r="H44" s="85" t="str">
        <f t="shared" si="2"/>
        <v>DET</v>
      </c>
      <c r="I44" s="85" t="str">
        <f t="shared" si="2"/>
        <v>DET</v>
      </c>
      <c r="J44" s="85" t="str">
        <f t="shared" si="2"/>
        <v>AM</v>
      </c>
      <c r="K44" s="85" t="str">
        <f t="shared" si="2"/>
        <v>AM</v>
      </c>
      <c r="L44" s="85" t="str">
        <f t="shared" si="2"/>
        <v>DET</v>
      </c>
      <c r="M44" s="85" t="str">
        <f t="shared" si="2"/>
        <v>AM</v>
      </c>
      <c r="N44" s="85" t="str">
        <f t="shared" si="2"/>
        <v>AM</v>
      </c>
      <c r="O44" s="85" t="str">
        <f t="shared" ref="O44" si="3">IF($B$47="Maximiser",IF(O27&lt;N27,"DET",IF(O27=N27,"EGAL","AM")),IF($B$47="Minimiser",(IF(O27&gt;N27,"DET",IF(O27=N27,"EGAL","AM")))))</f>
        <v>DET</v>
      </c>
      <c r="P44" s="85" t="str">
        <f t="shared" ref="P44:Q44" si="4">IF($B$47="Maximiser",IF(P27&lt;O27,"DET",IF(P27=O27,"EGAL","AM")),IF($B$47="Minimiser",(IF(P27&gt;O27,"DET",IF(P27=O27,"EGAL","AM")))))</f>
        <v>DET</v>
      </c>
      <c r="Q44" s="85" t="str">
        <f t="shared" si="4"/>
        <v>DET</v>
      </c>
    </row>
    <row r="45" spans="2:24" ht="25.5" x14ac:dyDescent="0.2">
      <c r="B45" s="15" t="s">
        <v>153</v>
      </c>
      <c r="C45" s="85" t="str">
        <f>IF($B$47="Maximiser",IF(C27&lt;0.8*C41,"R",IF(C27&gt;1.2*C41,"V","O")),IF($B$47="Minimiser",IF(C27&lt;0.8*C41,"V",IF(C27&gt;1.2*C41,"R","O"))))</f>
        <v>V</v>
      </c>
      <c r="D45" s="85" t="str">
        <f>IF($B$47="Maximiser",IF(D27&lt;0.8*D41,"R",IF(D27&gt;1.2*D41,"V","O")),IF($B$47="Minimiser",IF(D27&lt;0.8*D41,"V",IF(D27&gt;1.2*D41,"R","O"))))</f>
        <v>V</v>
      </c>
      <c r="E45" s="85" t="str">
        <f>IF($B$47="Maximiser",IF(E27&lt;0.8*E41,"R",IF(E27&gt;1.2*E41,"V","O")),IF($B$47="Minimiser",IF(E27&lt;0.8*E41,"V",IF(E27&gt;1.2*E41,"R","O"))))</f>
        <v>V</v>
      </c>
      <c r="F45" s="85" t="str">
        <f>IF($B$47="Maximiser",IF(F27&lt;0.8*F41,"R",IF(F27&gt;1.2*F41,"V","O")),IF($B$47="Minimiser",IF(F27&lt;0.8*F41,"V",IF(F27&gt;1.2*F41,"R","O"))))</f>
        <v>V</v>
      </c>
      <c r="G45" s="85" t="str">
        <f>IF($B$47="Maximiser",IF(G27&lt;0.8*G41,"R",IF(G27&gt;1.2*G41,"V","O")),IF($B$47="Minimiser",IF(G27&lt;0.8*G41,"V",IF(G27&gt;1.2*G41,"R","O"))))</f>
        <v>O</v>
      </c>
      <c r="H45" s="85" t="str">
        <f t="shared" ref="H45:P45" si="5">IF($B$47="Maximiser",IF(H27&lt;0.8*H38,"R",IF(H27&gt;1.2*H38,"V","O")),IF($B$47="Minimiser",IF(H27&lt;0.8*H38,"V",IF(H27&gt;1.2*H38,"R","O"))))</f>
        <v>O</v>
      </c>
      <c r="I45" s="85" t="str">
        <f t="shared" si="5"/>
        <v>O</v>
      </c>
      <c r="J45" s="85" t="str">
        <f t="shared" si="5"/>
        <v>O</v>
      </c>
      <c r="K45" s="85" t="str">
        <f t="shared" si="5"/>
        <v>O</v>
      </c>
      <c r="L45" s="85" t="str">
        <f t="shared" si="5"/>
        <v>O</v>
      </c>
      <c r="M45" s="85" t="str">
        <f t="shared" si="5"/>
        <v>O</v>
      </c>
      <c r="N45" s="85" t="str">
        <f t="shared" si="5"/>
        <v>O</v>
      </c>
      <c r="O45" s="85" t="str">
        <f t="shared" si="5"/>
        <v>O</v>
      </c>
      <c r="P45" s="85" t="str">
        <f t="shared" si="5"/>
        <v>O</v>
      </c>
      <c r="Q45" s="85" t="str">
        <f t="shared" ref="Q45" si="6">IF($B$47="Maximiser",IF(Q27&lt;0.8*Q38,"R",IF(Q27&gt;1.2*Q38,"V","O")),IF($B$47="Minimiser",IF(Q27&lt;0.8*Q38,"V",IF(Q27&gt;1.2*Q38,"R","O"))))</f>
        <v>O</v>
      </c>
      <c r="X45" s="5" t="s">
        <v>156</v>
      </c>
    </row>
    <row r="46" spans="2:24" x14ac:dyDescent="0.2">
      <c r="B46" s="86" t="s">
        <v>160</v>
      </c>
      <c r="C46" s="87">
        <v>6</v>
      </c>
      <c r="D46" s="87">
        <v>5</v>
      </c>
      <c r="E46" s="87">
        <v>15</v>
      </c>
      <c r="F46" s="87">
        <v>9</v>
      </c>
      <c r="G46" s="87">
        <v>12</v>
      </c>
      <c r="H46" s="87">
        <v>1</v>
      </c>
      <c r="I46" s="87">
        <v>1</v>
      </c>
      <c r="J46" s="87">
        <v>0</v>
      </c>
      <c r="K46" s="87">
        <v>0</v>
      </c>
      <c r="L46" s="87">
        <v>0</v>
      </c>
      <c r="M46" s="87">
        <v>0</v>
      </c>
      <c r="N46" s="87">
        <v>0</v>
      </c>
      <c r="O46" s="87">
        <v>0</v>
      </c>
      <c r="P46" s="87">
        <v>0</v>
      </c>
      <c r="Q46" s="87">
        <v>12</v>
      </c>
    </row>
    <row r="47" spans="2:24" x14ac:dyDescent="0.2">
      <c r="B47" s="37" t="s">
        <v>155</v>
      </c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</row>
    <row r="48" spans="2:24" x14ac:dyDescent="0.2">
      <c r="C48" s="103">
        <f>IF($B$47="Maximiser",RANK(C27,C$10:C$37),COUNTIFS(C10:C37,"&lt;"&amp;C27)+1)</f>
        <v>9</v>
      </c>
      <c r="D48" s="103">
        <f t="shared" ref="D48:Q48" si="7">IF($B$47="Maximiser",RANK(D27,D$10:D$37),COUNTIFS(D10:D37,"&lt;"&amp;D27)+1)</f>
        <v>9</v>
      </c>
      <c r="E48" s="103">
        <f t="shared" si="7"/>
        <v>9</v>
      </c>
      <c r="F48" s="103">
        <f t="shared" si="7"/>
        <v>7</v>
      </c>
      <c r="G48" s="103">
        <f t="shared" si="7"/>
        <v>8</v>
      </c>
      <c r="H48" s="103">
        <f t="shared" si="7"/>
        <v>12</v>
      </c>
      <c r="I48" s="103">
        <f t="shared" si="7"/>
        <v>11</v>
      </c>
      <c r="J48" s="103">
        <f t="shared" si="7"/>
        <v>11</v>
      </c>
      <c r="K48" s="103">
        <f t="shared" si="7"/>
        <v>9</v>
      </c>
      <c r="L48" s="103">
        <f t="shared" si="7"/>
        <v>12</v>
      </c>
      <c r="M48" s="103">
        <f t="shared" si="7"/>
        <v>10</v>
      </c>
      <c r="N48" s="103">
        <f t="shared" si="7"/>
        <v>5</v>
      </c>
      <c r="O48" s="103">
        <f t="shared" si="7"/>
        <v>12</v>
      </c>
      <c r="P48" s="103">
        <f t="shared" si="7"/>
        <v>15</v>
      </c>
      <c r="Q48" s="103">
        <f t="shared" si="7"/>
        <v>17</v>
      </c>
    </row>
    <row r="50" spans="2:3" x14ac:dyDescent="0.2">
      <c r="B50" s="5" t="s">
        <v>143</v>
      </c>
      <c r="C50" s="5" t="s">
        <v>130</v>
      </c>
    </row>
    <row r="51" spans="2:3" x14ac:dyDescent="0.2">
      <c r="B51" s="64" t="s">
        <v>144</v>
      </c>
    </row>
    <row r="52" spans="2:3" x14ac:dyDescent="0.2">
      <c r="C52" s="5" t="s">
        <v>131</v>
      </c>
    </row>
    <row r="53" spans="2:3" x14ac:dyDescent="0.2">
      <c r="C53" s="5" t="s">
        <v>132</v>
      </c>
    </row>
    <row r="54" spans="2:3" x14ac:dyDescent="0.2">
      <c r="C54" s="5" t="s">
        <v>133</v>
      </c>
    </row>
    <row r="55" spans="2:3" x14ac:dyDescent="0.2">
      <c r="C55" s="5" t="s">
        <v>134</v>
      </c>
    </row>
  </sheetData>
  <phoneticPr fontId="0" type="noConversion"/>
  <conditionalFormatting sqref="J27">
    <cfRule type="cellIs" dxfId="203" priority="115" stopIfTrue="1" operator="between">
      <formula>J$41*0.8</formula>
      <formula>J$41*1.2</formula>
    </cfRule>
    <cfRule type="cellIs" dxfId="202" priority="116" stopIfTrue="1" operator="lessThan">
      <formula>J$41*0.8</formula>
    </cfRule>
    <cfRule type="cellIs" dxfId="201" priority="117" stopIfTrue="1" operator="greaterThan">
      <formula>J$41*1.2</formula>
    </cfRule>
  </conditionalFormatting>
  <conditionalFormatting sqref="K27:M27">
    <cfRule type="cellIs" dxfId="200" priority="112" stopIfTrue="1" operator="between">
      <formula>K$41*0.8</formula>
      <formula>K$41*1.2</formula>
    </cfRule>
    <cfRule type="cellIs" dxfId="199" priority="113" stopIfTrue="1" operator="lessThan">
      <formula>K$41*0.8</formula>
    </cfRule>
    <cfRule type="cellIs" dxfId="198" priority="114" stopIfTrue="1" operator="greaterThan">
      <formula>K$41*1.2</formula>
    </cfRule>
  </conditionalFormatting>
  <conditionalFormatting sqref="K27:M27">
    <cfRule type="cellIs" dxfId="197" priority="109" stopIfTrue="1" operator="between">
      <formula>K$41*0.8</formula>
      <formula>K$41*1.2</formula>
    </cfRule>
    <cfRule type="cellIs" dxfId="196" priority="110" stopIfTrue="1" operator="lessThan">
      <formula>K$41*0.8</formula>
    </cfRule>
    <cfRule type="cellIs" dxfId="195" priority="111" stopIfTrue="1" operator="greaterThan">
      <formula>K$41*1.2</formula>
    </cfRule>
  </conditionalFormatting>
  <conditionalFormatting sqref="C27">
    <cfRule type="cellIs" dxfId="194" priority="106" stopIfTrue="1" operator="between">
      <formula>C$41*0.8</formula>
      <formula>C$41*1.2</formula>
    </cfRule>
    <cfRule type="cellIs" dxfId="193" priority="107" stopIfTrue="1" operator="lessThan">
      <formula>C$41*0.8</formula>
    </cfRule>
    <cfRule type="cellIs" dxfId="192" priority="108" stopIfTrue="1" operator="greaterThan">
      <formula>C$41*1.2</formula>
    </cfRule>
  </conditionalFormatting>
  <conditionalFormatting sqref="D27">
    <cfRule type="cellIs" dxfId="191" priority="103" stopIfTrue="1" operator="between">
      <formula>D$41*0.8</formula>
      <formula>D$41*1.2</formula>
    </cfRule>
    <cfRule type="cellIs" dxfId="190" priority="104" stopIfTrue="1" operator="lessThan">
      <formula>D$41*0.8</formula>
    </cfRule>
    <cfRule type="cellIs" dxfId="189" priority="105" stopIfTrue="1" operator="greaterThan">
      <formula>D$41*1.2</formula>
    </cfRule>
  </conditionalFormatting>
  <conditionalFormatting sqref="E27">
    <cfRule type="cellIs" dxfId="188" priority="100" stopIfTrue="1" operator="between">
      <formula>E$41*0.8</formula>
      <formula>E$41*1.2</formula>
    </cfRule>
    <cfRule type="cellIs" dxfId="187" priority="101" stopIfTrue="1" operator="lessThan">
      <formula>E$41*0.8</formula>
    </cfRule>
    <cfRule type="cellIs" dxfId="186" priority="102" stopIfTrue="1" operator="greaterThan">
      <formula>E$41*1.2</formula>
    </cfRule>
  </conditionalFormatting>
  <conditionalFormatting sqref="F27">
    <cfRule type="cellIs" dxfId="185" priority="97" stopIfTrue="1" operator="between">
      <formula>F$41*0.8</formula>
      <formula>F$41*1.2</formula>
    </cfRule>
    <cfRule type="cellIs" dxfId="184" priority="98" stopIfTrue="1" operator="lessThan">
      <formula>F$41*0.8</formula>
    </cfRule>
    <cfRule type="cellIs" dxfId="183" priority="99" stopIfTrue="1" operator="greaterThan">
      <formula>F$41*1.2</formula>
    </cfRule>
  </conditionalFormatting>
  <conditionalFormatting sqref="G27">
    <cfRule type="cellIs" dxfId="182" priority="94" stopIfTrue="1" operator="between">
      <formula>G$41*0.8</formula>
      <formula>G$41*1.2</formula>
    </cfRule>
    <cfRule type="cellIs" dxfId="181" priority="95" stopIfTrue="1" operator="lessThan">
      <formula>G$41*0.8</formula>
    </cfRule>
    <cfRule type="cellIs" dxfId="180" priority="96" stopIfTrue="1" operator="greaterThan">
      <formula>G$41*1.2</formula>
    </cfRule>
  </conditionalFormatting>
  <conditionalFormatting sqref="H27">
    <cfRule type="cellIs" dxfId="179" priority="91" stopIfTrue="1" operator="between">
      <formula>H$41*0.8</formula>
      <formula>H$41*1.2</formula>
    </cfRule>
    <cfRule type="cellIs" dxfId="178" priority="92" stopIfTrue="1" operator="lessThan">
      <formula>H$41*0.8</formula>
    </cfRule>
    <cfRule type="cellIs" dxfId="177" priority="93" stopIfTrue="1" operator="greaterThan">
      <formula>H$41*1.2</formula>
    </cfRule>
  </conditionalFormatting>
  <conditionalFormatting sqref="I27">
    <cfRule type="cellIs" dxfId="176" priority="88" stopIfTrue="1" operator="between">
      <formula>I$41*0.8</formula>
      <formula>I$41*1.2</formula>
    </cfRule>
    <cfRule type="cellIs" dxfId="175" priority="89" stopIfTrue="1" operator="lessThan">
      <formula>I$41*0.8</formula>
    </cfRule>
    <cfRule type="cellIs" dxfId="174" priority="90" stopIfTrue="1" operator="greaterThan">
      <formula>I$41*1.2</formula>
    </cfRule>
  </conditionalFormatting>
  <conditionalFormatting sqref="J27">
    <cfRule type="cellIs" dxfId="173" priority="85" stopIfTrue="1" operator="between">
      <formula>J$41*0.8</formula>
      <formula>J$41*1.2</formula>
    </cfRule>
    <cfRule type="cellIs" dxfId="172" priority="86" stopIfTrue="1" operator="lessThan">
      <formula>J$41*0.8</formula>
    </cfRule>
    <cfRule type="cellIs" dxfId="171" priority="87" stopIfTrue="1" operator="greaterThan">
      <formula>J$41*1.2</formula>
    </cfRule>
  </conditionalFormatting>
  <conditionalFormatting sqref="K27">
    <cfRule type="cellIs" dxfId="170" priority="82" stopIfTrue="1" operator="between">
      <formula>K$41*0.8</formula>
      <formula>K$41*1.2</formula>
    </cfRule>
    <cfRule type="cellIs" dxfId="169" priority="83" stopIfTrue="1" operator="lessThan">
      <formula>K$41*0.8</formula>
    </cfRule>
    <cfRule type="cellIs" dxfId="168" priority="84" stopIfTrue="1" operator="greaterThan">
      <formula>K$41*1.2</formula>
    </cfRule>
  </conditionalFormatting>
  <conditionalFormatting sqref="K27">
    <cfRule type="cellIs" dxfId="167" priority="79" stopIfTrue="1" operator="between">
      <formula>K$41*0.8</formula>
      <formula>K$41*1.2</formula>
    </cfRule>
    <cfRule type="cellIs" dxfId="166" priority="80" stopIfTrue="1" operator="lessThan">
      <formula>K$41*0.8</formula>
    </cfRule>
    <cfRule type="cellIs" dxfId="165" priority="81" stopIfTrue="1" operator="greaterThan">
      <formula>K$41*1.2</formula>
    </cfRule>
  </conditionalFormatting>
  <conditionalFormatting sqref="L27">
    <cfRule type="cellIs" dxfId="164" priority="76" stopIfTrue="1" operator="between">
      <formula>L$41*0.8</formula>
      <formula>L$41*1.2</formula>
    </cfRule>
    <cfRule type="cellIs" dxfId="163" priority="77" stopIfTrue="1" operator="lessThan">
      <formula>L$41*0.8</formula>
    </cfRule>
    <cfRule type="cellIs" dxfId="162" priority="78" stopIfTrue="1" operator="greaterThan">
      <formula>L$41*1.2</formula>
    </cfRule>
  </conditionalFormatting>
  <conditionalFormatting sqref="L27">
    <cfRule type="cellIs" dxfId="161" priority="73" stopIfTrue="1" operator="between">
      <formula>L$41*0.8</formula>
      <formula>L$41*1.2</formula>
    </cfRule>
    <cfRule type="cellIs" dxfId="160" priority="74" stopIfTrue="1" operator="lessThan">
      <formula>L$41*0.8</formula>
    </cfRule>
    <cfRule type="cellIs" dxfId="159" priority="75" stopIfTrue="1" operator="greaterThan">
      <formula>L$41*1.2</formula>
    </cfRule>
  </conditionalFormatting>
  <conditionalFormatting sqref="M27">
    <cfRule type="cellIs" dxfId="158" priority="70" stopIfTrue="1" operator="between">
      <formula>M$41*0.8</formula>
      <formula>M$41*1.2</formula>
    </cfRule>
    <cfRule type="cellIs" dxfId="157" priority="71" stopIfTrue="1" operator="lessThan">
      <formula>M$41*0.8</formula>
    </cfRule>
    <cfRule type="cellIs" dxfId="156" priority="72" stopIfTrue="1" operator="greaterThan">
      <formula>M$41*1.2</formula>
    </cfRule>
  </conditionalFormatting>
  <conditionalFormatting sqref="M27">
    <cfRule type="cellIs" dxfId="155" priority="67" stopIfTrue="1" operator="between">
      <formula>M$41*0.8</formula>
      <formula>M$41*1.2</formula>
    </cfRule>
    <cfRule type="cellIs" dxfId="154" priority="68" stopIfTrue="1" operator="lessThan">
      <formula>M$41*0.8</formula>
    </cfRule>
    <cfRule type="cellIs" dxfId="153" priority="69" stopIfTrue="1" operator="greaterThan">
      <formula>M$41*1.2</formula>
    </cfRule>
  </conditionalFormatting>
  <conditionalFormatting sqref="N27">
    <cfRule type="cellIs" dxfId="152" priority="64" stopIfTrue="1" operator="between">
      <formula>N$41*0.8</formula>
      <formula>N$41*1.2</formula>
    </cfRule>
    <cfRule type="cellIs" dxfId="151" priority="65" stopIfTrue="1" operator="lessThan">
      <formula>N$41*0.8</formula>
    </cfRule>
    <cfRule type="cellIs" dxfId="150" priority="66" stopIfTrue="1" operator="greaterThan">
      <formula>N$41*1.2</formula>
    </cfRule>
  </conditionalFormatting>
  <conditionalFormatting sqref="N27">
    <cfRule type="cellIs" dxfId="149" priority="61" stopIfTrue="1" operator="between">
      <formula>N$41*0.8</formula>
      <formula>N$41*1.2</formula>
    </cfRule>
    <cfRule type="cellIs" dxfId="148" priority="62" stopIfTrue="1" operator="lessThan">
      <formula>N$41*0.8</formula>
    </cfRule>
    <cfRule type="cellIs" dxfId="147" priority="63" stopIfTrue="1" operator="greaterThan">
      <formula>N$41*1.2</formula>
    </cfRule>
  </conditionalFormatting>
  <conditionalFormatting sqref="N27">
    <cfRule type="cellIs" dxfId="146" priority="58" stopIfTrue="1" operator="between">
      <formula>N$41*0.8</formula>
      <formula>N$41*1.2</formula>
    </cfRule>
    <cfRule type="cellIs" dxfId="145" priority="59" stopIfTrue="1" operator="lessThan">
      <formula>N$41*0.8</formula>
    </cfRule>
    <cfRule type="cellIs" dxfId="144" priority="60" stopIfTrue="1" operator="greaterThan">
      <formula>N$41*1.2</formula>
    </cfRule>
  </conditionalFormatting>
  <conditionalFormatting sqref="N27">
    <cfRule type="cellIs" dxfId="143" priority="55" stopIfTrue="1" operator="between">
      <formula>N$41*0.8</formula>
      <formula>N$41*1.2</formula>
    </cfRule>
    <cfRule type="cellIs" dxfId="142" priority="56" stopIfTrue="1" operator="lessThan">
      <formula>N$41*0.8</formula>
    </cfRule>
    <cfRule type="cellIs" dxfId="141" priority="57" stopIfTrue="1" operator="greaterThan">
      <formula>N$41*1.2</formula>
    </cfRule>
  </conditionalFormatting>
  <conditionalFormatting sqref="N27">
    <cfRule type="cellIs" dxfId="140" priority="52" stopIfTrue="1" operator="between">
      <formula>N$41*0.8</formula>
      <formula>N$41*1.2</formula>
    </cfRule>
    <cfRule type="cellIs" dxfId="139" priority="53" stopIfTrue="1" operator="lessThan">
      <formula>N$41*0.8</formula>
    </cfRule>
    <cfRule type="cellIs" dxfId="138" priority="54" stopIfTrue="1" operator="greaterThan">
      <formula>N$41*1.2</formula>
    </cfRule>
  </conditionalFormatting>
  <conditionalFormatting sqref="N27">
    <cfRule type="cellIs" dxfId="137" priority="49" stopIfTrue="1" operator="between">
      <formula>N$41*0.8</formula>
      <formula>N$41*1.2</formula>
    </cfRule>
    <cfRule type="cellIs" dxfId="136" priority="50" stopIfTrue="1" operator="lessThan">
      <formula>N$41*0.8</formula>
    </cfRule>
    <cfRule type="cellIs" dxfId="135" priority="51" stopIfTrue="1" operator="greaterThan">
      <formula>N$41*1.2</formula>
    </cfRule>
  </conditionalFormatting>
  <conditionalFormatting sqref="N27">
    <cfRule type="cellIs" dxfId="134" priority="46" stopIfTrue="1" operator="between">
      <formula>N$41*0.8</formula>
      <formula>N$41*1.2</formula>
    </cfRule>
    <cfRule type="cellIs" dxfId="133" priority="47" stopIfTrue="1" operator="lessThan">
      <formula>N$41*0.8</formula>
    </cfRule>
    <cfRule type="cellIs" dxfId="132" priority="48" stopIfTrue="1" operator="greaterThan">
      <formula>N$41*1.2</formula>
    </cfRule>
  </conditionalFormatting>
  <conditionalFormatting sqref="N27">
    <cfRule type="cellIs" dxfId="131" priority="43" stopIfTrue="1" operator="between">
      <formula>N$41*0.8</formula>
      <formula>N$41*1.2</formula>
    </cfRule>
    <cfRule type="cellIs" dxfId="130" priority="44" stopIfTrue="1" operator="lessThan">
      <formula>N$41*0.8</formula>
    </cfRule>
    <cfRule type="cellIs" dxfId="129" priority="45" stopIfTrue="1" operator="greaterThan">
      <formula>N$41*1.2</formula>
    </cfRule>
  </conditionalFormatting>
  <conditionalFormatting sqref="O27:Q27">
    <cfRule type="cellIs" dxfId="128" priority="28" stopIfTrue="1" operator="between">
      <formula>O$41*0.8</formula>
      <formula>O$41*1.2</formula>
    </cfRule>
    <cfRule type="cellIs" dxfId="127" priority="29" stopIfTrue="1" operator="lessThan">
      <formula>O$41*0.8</formula>
    </cfRule>
    <cfRule type="cellIs" dxfId="126" priority="30" stopIfTrue="1" operator="greaterThan">
      <formula>O$41*1.2</formula>
    </cfRule>
  </conditionalFormatting>
  <conditionalFormatting sqref="O27:Q27">
    <cfRule type="cellIs" dxfId="125" priority="25" stopIfTrue="1" operator="between">
      <formula>O$41*0.8</formula>
      <formula>O$41*1.2</formula>
    </cfRule>
    <cfRule type="cellIs" dxfId="124" priority="26" stopIfTrue="1" operator="lessThan">
      <formula>O$41*0.8</formula>
    </cfRule>
    <cfRule type="cellIs" dxfId="123" priority="27" stopIfTrue="1" operator="greaterThan">
      <formula>O$41*1.2</formula>
    </cfRule>
  </conditionalFormatting>
  <conditionalFormatting sqref="O27:Q27">
    <cfRule type="cellIs" dxfId="122" priority="22" stopIfTrue="1" operator="between">
      <formula>O$41*0.8</formula>
      <formula>O$41*1.2</formula>
    </cfRule>
    <cfRule type="cellIs" dxfId="121" priority="23" stopIfTrue="1" operator="lessThan">
      <formula>O$41*0.8</formula>
    </cfRule>
    <cfRule type="cellIs" dxfId="120" priority="24" stopIfTrue="1" operator="greaterThan">
      <formula>O$41*1.2</formula>
    </cfRule>
  </conditionalFormatting>
  <conditionalFormatting sqref="O27:Q27">
    <cfRule type="cellIs" dxfId="119" priority="19" stopIfTrue="1" operator="between">
      <formula>O$41*0.8</formula>
      <formula>O$41*1.2</formula>
    </cfRule>
    <cfRule type="cellIs" dxfId="118" priority="20" stopIfTrue="1" operator="lessThan">
      <formula>O$41*0.8</formula>
    </cfRule>
    <cfRule type="cellIs" dxfId="117" priority="21" stopIfTrue="1" operator="greaterThan">
      <formula>O$41*1.2</formula>
    </cfRule>
  </conditionalFormatting>
  <conditionalFormatting sqref="O27:Q27">
    <cfRule type="cellIs" dxfId="116" priority="16" stopIfTrue="1" operator="between">
      <formula>O$41*0.8</formula>
      <formula>O$41*1.2</formula>
    </cfRule>
    <cfRule type="cellIs" dxfId="115" priority="17" stopIfTrue="1" operator="lessThan">
      <formula>O$41*0.8</formula>
    </cfRule>
    <cfRule type="cellIs" dxfId="114" priority="18" stopIfTrue="1" operator="greaterThan">
      <formula>O$41*1.2</formula>
    </cfRule>
  </conditionalFormatting>
  <conditionalFormatting sqref="O27:Q27">
    <cfRule type="cellIs" dxfId="113" priority="13" stopIfTrue="1" operator="between">
      <formula>O$41*0.8</formula>
      <formula>O$41*1.2</formula>
    </cfRule>
    <cfRule type="cellIs" dxfId="112" priority="14" stopIfTrue="1" operator="lessThan">
      <formula>O$41*0.8</formula>
    </cfRule>
    <cfRule type="cellIs" dxfId="111" priority="15" stopIfTrue="1" operator="greaterThan">
      <formula>O$41*1.2</formula>
    </cfRule>
  </conditionalFormatting>
  <conditionalFormatting sqref="O27:Q27">
    <cfRule type="cellIs" dxfId="110" priority="10" stopIfTrue="1" operator="between">
      <formula>O$41*0.8</formula>
      <formula>O$41*1.2</formula>
    </cfRule>
    <cfRule type="cellIs" dxfId="109" priority="11" stopIfTrue="1" operator="lessThan">
      <formula>O$41*0.8</formula>
    </cfRule>
    <cfRule type="cellIs" dxfId="108" priority="12" stopIfTrue="1" operator="greaterThan">
      <formula>O$41*1.2</formula>
    </cfRule>
  </conditionalFormatting>
  <conditionalFormatting sqref="O27:Q27">
    <cfRule type="cellIs" dxfId="107" priority="7" stopIfTrue="1" operator="between">
      <formula>O$41*0.8</formula>
      <formula>O$41*1.2</formula>
    </cfRule>
    <cfRule type="cellIs" dxfId="106" priority="8" stopIfTrue="1" operator="lessThan">
      <formula>O$41*0.8</formula>
    </cfRule>
    <cfRule type="cellIs" dxfId="105" priority="9" stopIfTrue="1" operator="greaterThan">
      <formula>O$41*1.2</formula>
    </cfRule>
  </conditionalFormatting>
  <conditionalFormatting sqref="C27:D27">
    <cfRule type="cellIs" dxfId="104" priority="4" stopIfTrue="1" operator="between">
      <formula>C$41*0.8</formula>
      <formula>C$41*1.2</formula>
    </cfRule>
    <cfRule type="cellIs" dxfId="103" priority="5" stopIfTrue="1" operator="lessThan">
      <formula>C$41*0.8</formula>
    </cfRule>
    <cfRule type="cellIs" dxfId="102" priority="6" stopIfTrue="1" operator="greaterThan">
      <formula>C$41*1.2</formula>
    </cfRule>
  </conditionalFormatting>
  <conditionalFormatting sqref="C45:Q45">
    <cfRule type="containsText" dxfId="101" priority="1" stopIfTrue="1" operator="containsText" text="O">
      <formula>NOT(ISERROR(SEARCH("O",C45)))</formula>
    </cfRule>
    <cfRule type="containsText" dxfId="100" priority="2" stopIfTrue="1" operator="containsText" text="R">
      <formula>NOT(ISERROR(SEARCH("R",C45)))</formula>
    </cfRule>
    <cfRule type="containsText" dxfId="99" priority="3" stopIfTrue="1" operator="containsText" text="V">
      <formula>NOT(ISERROR(SEARCH("V",C45)))</formula>
    </cfRule>
  </conditionalFormatting>
  <hyperlinks>
    <hyperlink ref="B51" r:id="rId1"/>
  </hyperlinks>
  <pageMargins left="0.75" right="0.75" top="1" bottom="1" header="0.4921259845" footer="0.4921259845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X54"/>
  <sheetViews>
    <sheetView zoomScale="80" zoomScaleNormal="80" workbookViewId="0">
      <selection activeCell="C3" sqref="C3"/>
    </sheetView>
  </sheetViews>
  <sheetFormatPr defaultColWidth="11.42578125" defaultRowHeight="12.75" x14ac:dyDescent="0.2"/>
  <cols>
    <col min="1" max="1" width="5.140625" style="5" customWidth="1"/>
    <col min="2" max="2" width="19.42578125" style="5" customWidth="1"/>
    <col min="3" max="3" width="10.5703125" style="5" customWidth="1"/>
    <col min="4" max="17" width="7.140625" style="5" customWidth="1"/>
    <col min="18" max="16384" width="11.42578125" style="5"/>
  </cols>
  <sheetData>
    <row r="1" spans="2:17" x14ac:dyDescent="0.2">
      <c r="B1" s="1" t="s">
        <v>18</v>
      </c>
      <c r="C1" s="25" t="s">
        <v>34</v>
      </c>
      <c r="E1" s="25"/>
      <c r="F1" s="25"/>
      <c r="G1" s="25"/>
      <c r="H1" s="25"/>
    </row>
    <row r="2" spans="2:17" x14ac:dyDescent="0.2">
      <c r="B2" s="3" t="s">
        <v>19</v>
      </c>
      <c r="C2" s="55" t="s">
        <v>120</v>
      </c>
      <c r="E2" s="53"/>
      <c r="F2" s="25"/>
      <c r="G2" s="25"/>
      <c r="H2" s="25"/>
    </row>
    <row r="3" spans="2:17" x14ac:dyDescent="0.2">
      <c r="B3" s="3" t="s">
        <v>20</v>
      </c>
      <c r="C3" s="25" t="s">
        <v>38</v>
      </c>
      <c r="E3" s="25"/>
      <c r="F3" s="25"/>
      <c r="G3" s="25"/>
      <c r="H3" s="25"/>
      <c r="I3" s="36"/>
    </row>
    <row r="4" spans="2:17" ht="14.25" customHeight="1" x14ac:dyDescent="0.2">
      <c r="B4" s="3" t="s">
        <v>21</v>
      </c>
      <c r="C4" s="25" t="s">
        <v>39</v>
      </c>
      <c r="E4" s="25"/>
      <c r="F4" s="25"/>
      <c r="G4" s="25"/>
      <c r="H4" s="25"/>
      <c r="I4" s="36"/>
    </row>
    <row r="5" spans="2:17" ht="15" customHeight="1" x14ac:dyDescent="0.2">
      <c r="B5" s="3" t="s">
        <v>46</v>
      </c>
      <c r="C5" s="102">
        <v>42264</v>
      </c>
      <c r="D5" s="63"/>
      <c r="E5" s="25"/>
      <c r="F5" s="25"/>
      <c r="G5" s="25"/>
      <c r="H5" s="25"/>
      <c r="I5" s="36"/>
    </row>
    <row r="6" spans="2:17" ht="13.5" customHeight="1" x14ac:dyDescent="0.2">
      <c r="B6" s="3"/>
      <c r="C6" s="3"/>
      <c r="D6" s="71"/>
      <c r="E6" s="36"/>
      <c r="F6" s="36"/>
      <c r="G6" s="36"/>
      <c r="H6" s="36"/>
      <c r="I6" s="36"/>
    </row>
    <row r="7" spans="2:17" ht="15.75" customHeight="1" x14ac:dyDescent="0.2">
      <c r="B7" s="3"/>
      <c r="C7" s="3"/>
      <c r="E7" s="36"/>
      <c r="F7" s="36"/>
      <c r="G7" s="36"/>
      <c r="H7" s="36"/>
      <c r="I7" s="36"/>
    </row>
    <row r="9" spans="2:17" x14ac:dyDescent="0.2">
      <c r="B9" s="4" t="s">
        <v>0</v>
      </c>
      <c r="C9" s="4" t="s">
        <v>67</v>
      </c>
      <c r="D9" s="4" t="s">
        <v>68</v>
      </c>
      <c r="E9" s="4" t="s">
        <v>69</v>
      </c>
      <c r="F9" s="4" t="s">
        <v>70</v>
      </c>
      <c r="G9" s="4" t="s">
        <v>71</v>
      </c>
      <c r="H9" s="4" t="s">
        <v>72</v>
      </c>
      <c r="I9" s="4" t="s">
        <v>73</v>
      </c>
      <c r="J9" s="4" t="s">
        <v>74</v>
      </c>
      <c r="K9" s="4" t="s">
        <v>75</v>
      </c>
      <c r="L9" s="4" t="s">
        <v>103</v>
      </c>
      <c r="M9" s="4" t="s">
        <v>104</v>
      </c>
      <c r="N9" s="4" t="s">
        <v>114</v>
      </c>
      <c r="O9" s="4" t="s">
        <v>121</v>
      </c>
      <c r="P9" s="4" t="s">
        <v>149</v>
      </c>
      <c r="Q9" s="4" t="s">
        <v>165</v>
      </c>
    </row>
    <row r="10" spans="2:17" x14ac:dyDescent="0.2">
      <c r="B10" s="65" t="s">
        <v>11</v>
      </c>
      <c r="C10" s="56">
        <v>0.06</v>
      </c>
      <c r="D10" s="56">
        <v>0.06</v>
      </c>
      <c r="E10" s="56">
        <v>7.0000000000000007E-2</v>
      </c>
      <c r="F10" s="56">
        <v>0.09</v>
      </c>
      <c r="G10" s="56">
        <v>0.09</v>
      </c>
      <c r="H10" s="57">
        <v>8.1000000000000003E-2</v>
      </c>
      <c r="I10" s="57">
        <v>8.1000000000000003E-2</v>
      </c>
      <c r="J10" s="57">
        <v>7.6499999999999999E-2</v>
      </c>
      <c r="K10" s="56">
        <v>7.2000000000000008E-2</v>
      </c>
      <c r="L10" s="56">
        <v>8.1000000000000003E-2</v>
      </c>
      <c r="M10" s="56">
        <v>9.0999999999999998E-2</v>
      </c>
      <c r="N10" s="56">
        <v>0.10400000000000001</v>
      </c>
      <c r="O10" s="56">
        <v>0.10400000000000001</v>
      </c>
      <c r="P10" s="56">
        <v>0.106</v>
      </c>
      <c r="Q10" s="57">
        <v>0.106</v>
      </c>
    </row>
    <row r="11" spans="2:17" x14ac:dyDescent="0.2">
      <c r="B11" s="65" t="s">
        <v>13</v>
      </c>
      <c r="C11" s="56">
        <v>7.0000000000000007E-2</v>
      </c>
      <c r="D11" s="56">
        <v>7.0000000000000007E-2</v>
      </c>
      <c r="E11" s="57">
        <v>6.25E-2</v>
      </c>
      <c r="F11" s="57">
        <v>6.25E-2</v>
      </c>
      <c r="G11" s="57">
        <v>6.25E-2</v>
      </c>
      <c r="H11" s="57">
        <v>6.25E-2</v>
      </c>
      <c r="I11" s="57">
        <v>6.25E-2</v>
      </c>
      <c r="J11" s="56">
        <v>5.5E-2</v>
      </c>
      <c r="K11" s="56">
        <v>5.5999999999999994E-2</v>
      </c>
      <c r="L11" s="56">
        <v>6.2E-2</v>
      </c>
      <c r="M11" s="56">
        <v>6.5000000000000002E-2</v>
      </c>
      <c r="N11" s="56">
        <v>9.8000000000000004E-2</v>
      </c>
      <c r="O11" s="56">
        <v>8.6999999999999994E-2</v>
      </c>
      <c r="P11" s="56">
        <v>8.900000000000001E-2</v>
      </c>
      <c r="Q11" s="56">
        <v>8.5000000000000006E-2</v>
      </c>
    </row>
    <row r="12" spans="2:17" x14ac:dyDescent="0.2">
      <c r="B12" s="65" t="s">
        <v>6</v>
      </c>
      <c r="C12" s="56">
        <v>0.08</v>
      </c>
      <c r="D12" s="56">
        <v>7.0000000000000007E-2</v>
      </c>
      <c r="E12" s="57">
        <v>7.3999999999999996E-2</v>
      </c>
      <c r="F12" s="57">
        <v>7.3999999999999996E-2</v>
      </c>
      <c r="G12" s="57">
        <v>7.3999999999999996E-2</v>
      </c>
      <c r="H12" s="57">
        <v>7.3999999999999996E-2</v>
      </c>
      <c r="I12" s="57">
        <v>7.3999999999999996E-2</v>
      </c>
      <c r="J12" s="56">
        <v>7.8E-2</v>
      </c>
      <c r="K12" s="56">
        <v>0.09</v>
      </c>
      <c r="L12" s="56">
        <v>9.1999999999999998E-2</v>
      </c>
      <c r="M12" s="56">
        <v>9.3000000000000013E-2</v>
      </c>
      <c r="N12" s="56">
        <v>0.08</v>
      </c>
      <c r="O12" s="56">
        <v>9.9000000000000005E-2</v>
      </c>
      <c r="P12" s="56">
        <v>8.6999999999999994E-2</v>
      </c>
      <c r="Q12" s="101">
        <v>9.5000000000000001E-2</v>
      </c>
    </row>
    <row r="13" spans="2:17" x14ac:dyDescent="0.2">
      <c r="B13" s="65" t="s">
        <v>44</v>
      </c>
      <c r="C13" s="57">
        <v>0.107</v>
      </c>
      <c r="D13" s="57">
        <v>0.107</v>
      </c>
      <c r="E13" s="57">
        <v>0.107</v>
      </c>
      <c r="F13" s="57">
        <v>0.107</v>
      </c>
      <c r="G13" s="57">
        <v>0.107</v>
      </c>
      <c r="H13" s="57">
        <v>0.107</v>
      </c>
      <c r="I13" s="57">
        <v>0.107</v>
      </c>
      <c r="J13" s="57">
        <v>0.107</v>
      </c>
      <c r="K13" s="57">
        <v>0.107</v>
      </c>
      <c r="L13" s="56">
        <v>0.107</v>
      </c>
      <c r="M13" s="56">
        <v>0.16399999999999998</v>
      </c>
      <c r="N13" s="56">
        <v>0.16899999999999998</v>
      </c>
      <c r="O13" s="56">
        <v>0.129</v>
      </c>
      <c r="P13" s="56">
        <v>0.13400000000000001</v>
      </c>
      <c r="Q13" s="101">
        <v>0.16500000000000001</v>
      </c>
    </row>
    <row r="14" spans="2:17" x14ac:dyDescent="0.2">
      <c r="B14" s="65" t="s">
        <v>22</v>
      </c>
      <c r="C14" s="57">
        <v>9.9000000000000005E-2</v>
      </c>
      <c r="D14" s="57">
        <v>9.9000000000000005E-2</v>
      </c>
      <c r="E14" s="57">
        <v>9.9000000000000005E-2</v>
      </c>
      <c r="F14" s="57">
        <v>9.9000000000000005E-2</v>
      </c>
      <c r="G14" s="57">
        <v>9.9000000000000005E-2</v>
      </c>
      <c r="H14" s="57">
        <v>9.9000000000000005E-2</v>
      </c>
      <c r="I14" s="57">
        <v>9.9000000000000005E-2</v>
      </c>
      <c r="J14" s="57">
        <v>9.9000000000000005E-2</v>
      </c>
      <c r="K14" s="56">
        <v>9.9000000000000005E-2</v>
      </c>
      <c r="L14" s="56">
        <v>0.10099999999999999</v>
      </c>
      <c r="M14" s="56">
        <v>9.1999999999999998E-2</v>
      </c>
      <c r="N14" s="56">
        <v>8.5999999999999993E-2</v>
      </c>
      <c r="O14" s="56">
        <v>8.3000000000000004E-2</v>
      </c>
      <c r="P14" s="56">
        <v>0.1</v>
      </c>
      <c r="Q14" s="57">
        <v>0.1</v>
      </c>
    </row>
    <row r="15" spans="2:17" x14ac:dyDescent="0.2">
      <c r="B15" s="65" t="s">
        <v>145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</row>
    <row r="16" spans="2:17" x14ac:dyDescent="0.2">
      <c r="B16" s="65" t="s">
        <v>5</v>
      </c>
      <c r="C16" s="58">
        <v>0.06</v>
      </c>
      <c r="D16" s="56">
        <v>0.06</v>
      </c>
      <c r="E16" s="58">
        <v>5.3499999999999999E-2</v>
      </c>
      <c r="F16" s="58">
        <v>5.3499999999999999E-2</v>
      </c>
      <c r="G16" s="58">
        <v>5.3499999999999999E-2</v>
      </c>
      <c r="H16" s="58">
        <v>5.3499999999999999E-2</v>
      </c>
      <c r="I16" s="58">
        <v>5.3499999999999999E-2</v>
      </c>
      <c r="J16" s="56">
        <v>4.7E-2</v>
      </c>
      <c r="K16" s="56">
        <v>4.9000000000000002E-2</v>
      </c>
      <c r="L16" s="56">
        <v>2.7000000000000003E-2</v>
      </c>
      <c r="M16" s="56">
        <v>6.3E-2</v>
      </c>
      <c r="N16" s="56">
        <v>6.4000000000000001E-2</v>
      </c>
      <c r="O16" s="56">
        <v>5.7000000000000002E-2</v>
      </c>
      <c r="P16" s="56">
        <v>5.0999999999999997E-2</v>
      </c>
      <c r="Q16" s="57">
        <v>5.0999999999999997E-2</v>
      </c>
    </row>
    <row r="17" spans="2:17" x14ac:dyDescent="0.2">
      <c r="B17" s="65" t="s">
        <v>14</v>
      </c>
      <c r="C17" s="56">
        <v>0.11</v>
      </c>
      <c r="D17" s="56">
        <v>0.1</v>
      </c>
      <c r="E17" s="58">
        <v>0.10050000000000001</v>
      </c>
      <c r="F17" s="58">
        <v>0.10050000000000001</v>
      </c>
      <c r="G17" s="58">
        <v>0.10050000000000001</v>
      </c>
      <c r="H17" s="58">
        <v>0.10050000000000001</v>
      </c>
      <c r="I17" s="58">
        <v>0.10050000000000001</v>
      </c>
      <c r="J17" s="56">
        <v>0.10199999999999999</v>
      </c>
      <c r="K17" s="56">
        <v>0.11</v>
      </c>
      <c r="L17" s="56">
        <v>0.125</v>
      </c>
      <c r="M17" s="56">
        <v>0.11599999999999999</v>
      </c>
      <c r="N17" s="56">
        <v>0.114</v>
      </c>
      <c r="O17" s="56">
        <v>0.13300000000000001</v>
      </c>
      <c r="P17" s="56">
        <v>0.121</v>
      </c>
      <c r="Q17" s="56">
        <v>0.14300000000000002</v>
      </c>
    </row>
    <row r="18" spans="2:17" x14ac:dyDescent="0.2">
      <c r="B18" s="65" t="s">
        <v>23</v>
      </c>
      <c r="C18" s="57">
        <v>0.111</v>
      </c>
      <c r="D18" s="57">
        <v>0.111</v>
      </c>
      <c r="E18" s="57">
        <v>0.111</v>
      </c>
      <c r="F18" s="57">
        <v>0.111</v>
      </c>
      <c r="G18" s="57">
        <v>0.111</v>
      </c>
      <c r="H18" s="57">
        <v>0.111</v>
      </c>
      <c r="I18" s="57">
        <v>0.111</v>
      </c>
      <c r="J18" s="56">
        <v>0.111</v>
      </c>
      <c r="K18" s="56">
        <v>0.13600000000000001</v>
      </c>
      <c r="L18" s="56">
        <v>0.129</v>
      </c>
      <c r="M18" s="56">
        <v>9.9000000000000005E-2</v>
      </c>
      <c r="N18" s="56">
        <v>0.105</v>
      </c>
      <c r="O18" s="56">
        <v>0.12</v>
      </c>
      <c r="P18" s="56">
        <v>9.3000000000000013E-2</v>
      </c>
      <c r="Q18" s="57">
        <v>9.3000000000000013E-2</v>
      </c>
    </row>
    <row r="19" spans="2:17" x14ac:dyDescent="0.2">
      <c r="B19" s="65" t="s">
        <v>8</v>
      </c>
      <c r="C19" s="56">
        <v>0.06</v>
      </c>
      <c r="D19" s="56">
        <v>0.06</v>
      </c>
      <c r="E19" s="56">
        <v>7.0000000000000007E-2</v>
      </c>
      <c r="F19" s="56">
        <v>7.0000000000000007E-2</v>
      </c>
      <c r="G19" s="57">
        <v>7.2999999999999995E-2</v>
      </c>
      <c r="H19" s="57">
        <v>7.2999999999999995E-2</v>
      </c>
      <c r="I19" s="57">
        <v>7.2999999999999995E-2</v>
      </c>
      <c r="J19" s="56">
        <v>7.5999999999999998E-2</v>
      </c>
      <c r="K19" s="56">
        <v>6.8000000000000005E-2</v>
      </c>
      <c r="L19" s="56">
        <v>6.5000000000000002E-2</v>
      </c>
      <c r="M19" s="56">
        <v>7.6999999999999999E-2</v>
      </c>
      <c r="N19" s="56">
        <v>7.4999999999999997E-2</v>
      </c>
      <c r="O19" s="56">
        <v>7.400000000000001E-2</v>
      </c>
      <c r="P19" s="56">
        <v>7.0000000000000007E-2</v>
      </c>
      <c r="Q19" s="56">
        <v>7.0000000000000007E-2</v>
      </c>
    </row>
    <row r="20" spans="2:17" x14ac:dyDescent="0.2">
      <c r="B20" s="65" t="s">
        <v>2</v>
      </c>
      <c r="C20" s="56">
        <v>0.09</v>
      </c>
      <c r="D20" s="58">
        <v>7.6999999999999999E-2</v>
      </c>
      <c r="E20" s="58">
        <v>7.6999999999999999E-2</v>
      </c>
      <c r="F20" s="58">
        <v>7.6999999999999999E-2</v>
      </c>
      <c r="G20" s="58">
        <v>7.6999999999999999E-2</v>
      </c>
      <c r="H20" s="58">
        <v>7.6999999999999999E-2</v>
      </c>
      <c r="I20" s="58">
        <v>7.6999999999999999E-2</v>
      </c>
      <c r="J20" s="56">
        <v>6.4000000000000001E-2</v>
      </c>
      <c r="K20" s="57">
        <v>6.7000000000000004E-2</v>
      </c>
      <c r="L20" s="57">
        <v>6.7000000000000004E-2</v>
      </c>
      <c r="M20" s="57">
        <v>6.7000000000000004E-2</v>
      </c>
      <c r="N20" s="57">
        <v>6.7000000000000004E-2</v>
      </c>
      <c r="O20" s="56">
        <v>7.0000000000000007E-2</v>
      </c>
      <c r="P20" s="56">
        <v>8.5000000000000006E-2</v>
      </c>
      <c r="Q20" s="57">
        <v>8.5000000000000006E-2</v>
      </c>
    </row>
    <row r="21" spans="2:17" x14ac:dyDescent="0.2">
      <c r="B21" s="65" t="s">
        <v>15</v>
      </c>
      <c r="C21" s="56">
        <v>0.13</v>
      </c>
      <c r="D21" s="56">
        <v>0.14000000000000001</v>
      </c>
      <c r="E21" s="58">
        <v>0.13550000000000001</v>
      </c>
      <c r="F21" s="58">
        <v>0.13550000000000001</v>
      </c>
      <c r="G21" s="58">
        <v>0.13550000000000001</v>
      </c>
      <c r="H21" s="58">
        <v>0.13550000000000001</v>
      </c>
      <c r="I21" s="58">
        <v>0.13550000000000001</v>
      </c>
      <c r="J21" s="56">
        <v>0.13100000000000001</v>
      </c>
      <c r="K21" s="56">
        <v>0.13</v>
      </c>
      <c r="L21" s="56">
        <v>0.161</v>
      </c>
      <c r="M21" s="56">
        <v>0.17600000000000002</v>
      </c>
      <c r="N21" s="56">
        <v>0.105</v>
      </c>
      <c r="O21" s="56">
        <v>0.13800000000000001</v>
      </c>
      <c r="P21" s="57">
        <v>0.13800000000000001</v>
      </c>
      <c r="Q21" s="57">
        <v>0.13800000000000001</v>
      </c>
    </row>
    <row r="22" spans="2:17" x14ac:dyDescent="0.2">
      <c r="B22" s="65" t="s">
        <v>16</v>
      </c>
      <c r="C22" s="57">
        <v>7.6999999999999999E-2</v>
      </c>
      <c r="D22" s="57">
        <v>7.6999999999999999E-2</v>
      </c>
      <c r="E22" s="57">
        <v>7.6999999999999999E-2</v>
      </c>
      <c r="F22" s="57">
        <v>7.6999999999999999E-2</v>
      </c>
      <c r="G22" s="57">
        <v>7.6999999999999999E-2</v>
      </c>
      <c r="H22" s="57">
        <v>7.6999999999999999E-2</v>
      </c>
      <c r="I22" s="57">
        <v>7.6999999999999999E-2</v>
      </c>
      <c r="J22" s="57">
        <v>7.6999999999999999E-2</v>
      </c>
      <c r="K22" s="56">
        <v>7.6999999999999999E-2</v>
      </c>
      <c r="L22" s="56">
        <v>8.5999999999999993E-2</v>
      </c>
      <c r="M22" s="56">
        <v>5.7000000000000002E-2</v>
      </c>
      <c r="N22" s="56">
        <v>8.8000000000000009E-2</v>
      </c>
      <c r="O22" s="56">
        <v>8.4000000000000005E-2</v>
      </c>
      <c r="P22" s="56">
        <v>0.08</v>
      </c>
      <c r="Q22" s="57">
        <v>0.08</v>
      </c>
    </row>
    <row r="23" spans="2:17" x14ac:dyDescent="0.2">
      <c r="B23" s="65" t="s">
        <v>4</v>
      </c>
      <c r="C23" s="56">
        <v>0.13</v>
      </c>
      <c r="D23" s="56">
        <v>0.13</v>
      </c>
      <c r="E23" s="57">
        <v>0.123</v>
      </c>
      <c r="F23" s="57">
        <v>0.123</v>
      </c>
      <c r="G23" s="57">
        <v>0.123</v>
      </c>
      <c r="H23" s="57">
        <v>0.123</v>
      </c>
      <c r="I23" s="57">
        <v>0.123</v>
      </c>
      <c r="J23" s="56">
        <v>0.11599999999999999</v>
      </c>
      <c r="K23" s="57">
        <v>0.11599999999999999</v>
      </c>
      <c r="L23" s="57">
        <v>0.11599999999999999</v>
      </c>
      <c r="M23" s="57">
        <v>0.11599999999999999</v>
      </c>
      <c r="N23" s="57">
        <v>0.11599999999999999</v>
      </c>
      <c r="O23" s="57">
        <v>0.11599999999999999</v>
      </c>
      <c r="P23" s="57">
        <v>0.11599999999999999</v>
      </c>
      <c r="Q23" s="57">
        <v>0.11599999999999999</v>
      </c>
    </row>
    <row r="24" spans="2:17" x14ac:dyDescent="0.2">
      <c r="B24" s="65" t="s">
        <v>10</v>
      </c>
      <c r="C24" s="56">
        <v>0.11</v>
      </c>
      <c r="D24" s="56">
        <v>0.13</v>
      </c>
      <c r="E24" s="58">
        <v>0.13800000000000001</v>
      </c>
      <c r="F24" s="58">
        <v>0.13800000000000001</v>
      </c>
      <c r="G24" s="58">
        <v>0.13800000000000001</v>
      </c>
      <c r="H24" s="58">
        <v>0.13800000000000001</v>
      </c>
      <c r="I24" s="58">
        <v>0.13800000000000001</v>
      </c>
      <c r="J24" s="56">
        <v>0.14599999999999999</v>
      </c>
      <c r="K24" s="56">
        <v>0.127</v>
      </c>
      <c r="L24" s="56">
        <v>0.13</v>
      </c>
      <c r="M24" s="56">
        <v>0.11599999999999999</v>
      </c>
      <c r="N24" s="56">
        <v>0.11800000000000001</v>
      </c>
      <c r="O24" s="56">
        <v>0.13100000000000001</v>
      </c>
      <c r="P24" s="56">
        <v>0.13200000000000001</v>
      </c>
      <c r="Q24" s="57">
        <v>0.13200000000000001</v>
      </c>
    </row>
    <row r="25" spans="2:17" x14ac:dyDescent="0.2">
      <c r="B25" s="65" t="s">
        <v>24</v>
      </c>
      <c r="C25" s="57">
        <v>0.126</v>
      </c>
      <c r="D25" s="57">
        <v>0.126</v>
      </c>
      <c r="E25" s="57">
        <v>0.126</v>
      </c>
      <c r="F25" s="57">
        <v>0.126</v>
      </c>
      <c r="G25" s="57">
        <v>0.126</v>
      </c>
      <c r="H25" s="57">
        <v>0.126</v>
      </c>
      <c r="I25" s="57">
        <v>0.126</v>
      </c>
      <c r="J25" s="57">
        <v>0.126</v>
      </c>
      <c r="K25" s="56">
        <v>0.126</v>
      </c>
      <c r="L25" s="56">
        <v>0.17100000000000001</v>
      </c>
      <c r="M25" s="56">
        <v>0.11</v>
      </c>
      <c r="N25" s="56">
        <v>9.3000000000000013E-2</v>
      </c>
      <c r="O25" s="56">
        <v>0.126</v>
      </c>
      <c r="P25" s="56">
        <v>0.121</v>
      </c>
      <c r="Q25" s="57">
        <v>0.121</v>
      </c>
    </row>
    <row r="26" spans="2:17" x14ac:dyDescent="0.2">
      <c r="B26" s="65" t="s">
        <v>25</v>
      </c>
      <c r="C26" s="57">
        <v>0.109</v>
      </c>
      <c r="D26" s="57">
        <v>0.109</v>
      </c>
      <c r="E26" s="57">
        <v>0.109</v>
      </c>
      <c r="F26" s="57">
        <v>0.109</v>
      </c>
      <c r="G26" s="57">
        <v>0.109</v>
      </c>
      <c r="H26" s="57">
        <v>0.109</v>
      </c>
      <c r="I26" s="57">
        <v>0.109</v>
      </c>
      <c r="J26" s="57">
        <v>0.109</v>
      </c>
      <c r="K26" s="56">
        <v>0.109</v>
      </c>
      <c r="L26" s="56">
        <v>0.114</v>
      </c>
      <c r="M26" s="56">
        <v>7.400000000000001E-2</v>
      </c>
      <c r="N26" s="56">
        <v>7.6999999999999999E-2</v>
      </c>
      <c r="O26" s="56">
        <v>0.12300000000000001</v>
      </c>
      <c r="P26" s="56">
        <v>0.10199999999999999</v>
      </c>
      <c r="Q26" s="57">
        <v>0.10199999999999999</v>
      </c>
    </row>
    <row r="27" spans="2:17" x14ac:dyDescent="0.2">
      <c r="B27" s="65" t="s">
        <v>1</v>
      </c>
      <c r="C27" s="56">
        <v>0.08</v>
      </c>
      <c r="D27" s="56">
        <v>0.09</v>
      </c>
      <c r="E27" s="59">
        <v>8.9499999999999996E-2</v>
      </c>
      <c r="F27" s="59">
        <v>8.9499999999999996E-2</v>
      </c>
      <c r="G27" s="59">
        <v>8.9499999999999996E-2</v>
      </c>
      <c r="H27" s="59">
        <v>8.9499999999999996E-2</v>
      </c>
      <c r="I27" s="59">
        <v>8.9499999999999996E-2</v>
      </c>
      <c r="J27" s="56">
        <v>8.900000000000001E-2</v>
      </c>
      <c r="K27" s="56">
        <v>8.4000000000000005E-2</v>
      </c>
      <c r="L27" s="56">
        <v>8.8000000000000009E-2</v>
      </c>
      <c r="M27" s="56">
        <v>0.06</v>
      </c>
      <c r="N27" s="56">
        <v>6.5000000000000002E-2</v>
      </c>
      <c r="O27" s="56">
        <v>7.0999999999999994E-2</v>
      </c>
      <c r="P27" s="56">
        <v>9.1999999999999998E-2</v>
      </c>
      <c r="Q27" s="57">
        <v>9.1999999999999998E-2</v>
      </c>
    </row>
    <row r="28" spans="2:17" x14ac:dyDescent="0.2">
      <c r="B28" s="65" t="s">
        <v>26</v>
      </c>
      <c r="C28" s="57">
        <v>7.6999999999999999E-2</v>
      </c>
      <c r="D28" s="57">
        <v>7.6999999999999999E-2</v>
      </c>
      <c r="E28" s="57">
        <v>7.6999999999999999E-2</v>
      </c>
      <c r="F28" s="57">
        <v>7.6999999999999999E-2</v>
      </c>
      <c r="G28" s="57">
        <v>7.6999999999999999E-2</v>
      </c>
      <c r="H28" s="57">
        <v>7.6999999999999999E-2</v>
      </c>
      <c r="I28" s="57">
        <v>7.6999999999999999E-2</v>
      </c>
      <c r="J28" s="57">
        <v>7.6999999999999999E-2</v>
      </c>
      <c r="K28" s="56">
        <v>7.6999999999999999E-2</v>
      </c>
      <c r="L28" s="56">
        <v>7.6999999999999999E-2</v>
      </c>
      <c r="M28" s="56">
        <v>9.0999999999999998E-2</v>
      </c>
      <c r="N28" s="56">
        <v>0.114</v>
      </c>
      <c r="O28" s="56">
        <v>9.6999999999999989E-2</v>
      </c>
      <c r="P28" s="56">
        <v>8.5000000000000006E-2</v>
      </c>
      <c r="Q28" s="57">
        <v>8.5000000000000006E-2</v>
      </c>
    </row>
    <row r="29" spans="2:17" x14ac:dyDescent="0.2">
      <c r="B29" s="65" t="s">
        <v>7</v>
      </c>
      <c r="C29" s="56">
        <v>0.05</v>
      </c>
      <c r="D29" s="56">
        <v>0.06</v>
      </c>
      <c r="E29" s="56">
        <v>0.06</v>
      </c>
      <c r="F29" s="56">
        <v>0.06</v>
      </c>
      <c r="G29" s="57">
        <v>6.2E-2</v>
      </c>
      <c r="H29" s="57">
        <v>6.2E-2</v>
      </c>
      <c r="I29" s="57">
        <v>6.2E-2</v>
      </c>
      <c r="J29" s="57">
        <v>6.2E-2</v>
      </c>
      <c r="K29" s="56">
        <v>6.4000000000000001E-2</v>
      </c>
      <c r="L29" s="56">
        <v>4.7E-2</v>
      </c>
      <c r="M29" s="56">
        <v>8.199999999999999E-2</v>
      </c>
      <c r="N29" s="56">
        <v>7.6999999999999999E-2</v>
      </c>
      <c r="O29" s="56">
        <v>5.7999999999999996E-2</v>
      </c>
      <c r="P29" s="56">
        <v>6.5000000000000002E-2</v>
      </c>
      <c r="Q29" s="57">
        <v>6.5000000000000002E-2</v>
      </c>
    </row>
    <row r="30" spans="2:17" x14ac:dyDescent="0.2">
      <c r="B30" s="65" t="s">
        <v>17</v>
      </c>
      <c r="C30" s="57">
        <v>0.104</v>
      </c>
      <c r="D30" s="57">
        <v>0.104</v>
      </c>
      <c r="E30" s="57">
        <v>0.104</v>
      </c>
      <c r="F30" s="57">
        <v>0.104</v>
      </c>
      <c r="G30" s="57">
        <v>0.104</v>
      </c>
      <c r="H30" s="57">
        <v>0.104</v>
      </c>
      <c r="I30" s="57">
        <v>0.104</v>
      </c>
      <c r="J30" s="57">
        <v>0.104</v>
      </c>
      <c r="K30" s="56">
        <v>0.10400000000000001</v>
      </c>
      <c r="L30" s="56">
        <v>0.10199999999999999</v>
      </c>
      <c r="M30" s="56">
        <v>0.105</v>
      </c>
      <c r="N30" s="56">
        <v>0.10099999999999999</v>
      </c>
      <c r="O30" s="56">
        <v>0.107</v>
      </c>
      <c r="P30" s="56">
        <v>0.09</v>
      </c>
      <c r="Q30" s="101">
        <v>0.107</v>
      </c>
    </row>
    <row r="31" spans="2:17" x14ac:dyDescent="0.2">
      <c r="B31" s="65" t="s">
        <v>3</v>
      </c>
      <c r="C31" s="56">
        <v>0.14000000000000001</v>
      </c>
      <c r="D31" s="56">
        <v>0.15</v>
      </c>
      <c r="E31" s="58">
        <v>0.14549999999999999</v>
      </c>
      <c r="F31" s="58">
        <v>0.14549999999999999</v>
      </c>
      <c r="G31" s="58">
        <v>0.14549999999999999</v>
      </c>
      <c r="H31" s="58">
        <v>0.14549999999999999</v>
      </c>
      <c r="I31" s="58">
        <v>0.14549999999999999</v>
      </c>
      <c r="J31" s="56">
        <v>0.14099999999999999</v>
      </c>
      <c r="K31" s="56">
        <v>0.13100000000000001</v>
      </c>
      <c r="L31" s="56">
        <v>9.8000000000000004E-2</v>
      </c>
      <c r="M31" s="56">
        <v>0.13200000000000001</v>
      </c>
      <c r="N31" s="56">
        <v>0.13600000000000001</v>
      </c>
      <c r="O31" s="56">
        <v>0.114</v>
      </c>
      <c r="P31" s="56">
        <v>0.11699999999999999</v>
      </c>
      <c r="Q31" s="57">
        <v>0.11699999999999999</v>
      </c>
    </row>
    <row r="32" spans="2:17" x14ac:dyDescent="0.2">
      <c r="B32" s="66" t="s">
        <v>27</v>
      </c>
      <c r="C32" s="57">
        <v>4.9000000000000002E-2</v>
      </c>
      <c r="D32" s="57">
        <v>4.9000000000000002E-2</v>
      </c>
      <c r="E32" s="57">
        <v>4.9000000000000002E-2</v>
      </c>
      <c r="F32" s="57">
        <v>4.9000000000000002E-2</v>
      </c>
      <c r="G32" s="57">
        <v>4.9000000000000002E-2</v>
      </c>
      <c r="H32" s="57">
        <v>4.9000000000000002E-2</v>
      </c>
      <c r="I32" s="57">
        <v>4.9000000000000002E-2</v>
      </c>
      <c r="J32" s="57">
        <v>4.9000000000000002E-2</v>
      </c>
      <c r="K32" s="56">
        <v>4.9000000000000002E-2</v>
      </c>
      <c r="L32" s="56">
        <v>5.4000000000000006E-2</v>
      </c>
      <c r="M32" s="56">
        <v>0.06</v>
      </c>
      <c r="N32" s="56">
        <v>7.8E-2</v>
      </c>
      <c r="O32" s="56">
        <v>8.5999999999999993E-2</v>
      </c>
      <c r="P32" s="56">
        <v>7.0999999999999994E-2</v>
      </c>
      <c r="Q32" s="57">
        <v>7.0999999999999994E-2</v>
      </c>
    </row>
    <row r="33" spans="2:24" x14ac:dyDescent="0.2">
      <c r="B33" s="66" t="s">
        <v>28</v>
      </c>
      <c r="C33" s="57">
        <v>3.9E-2</v>
      </c>
      <c r="D33" s="57">
        <v>3.9E-2</v>
      </c>
      <c r="E33" s="57">
        <v>3.9E-2</v>
      </c>
      <c r="F33" s="57">
        <v>3.9E-2</v>
      </c>
      <c r="G33" s="57">
        <v>3.9E-2</v>
      </c>
      <c r="H33" s="57">
        <v>3.9E-2</v>
      </c>
      <c r="I33" s="57">
        <v>3.9E-2</v>
      </c>
      <c r="J33" s="57">
        <v>3.9E-2</v>
      </c>
      <c r="K33" s="56">
        <v>3.9E-2</v>
      </c>
      <c r="L33" s="56">
        <v>3.7000000000000005E-2</v>
      </c>
      <c r="M33" s="56">
        <v>5.5E-2</v>
      </c>
      <c r="N33" s="56">
        <v>4.2000000000000003E-2</v>
      </c>
      <c r="O33" s="56">
        <v>4.2999999999999997E-2</v>
      </c>
      <c r="P33" s="56">
        <v>4.0999999999999995E-2</v>
      </c>
      <c r="Q33" s="57">
        <v>4.0999999999999995E-2</v>
      </c>
    </row>
    <row r="34" spans="2:24" x14ac:dyDescent="0.2">
      <c r="B34" s="65" t="s">
        <v>45</v>
      </c>
      <c r="C34" s="57">
        <v>0.182</v>
      </c>
      <c r="D34" s="57">
        <v>0.182</v>
      </c>
      <c r="E34" s="57">
        <v>0.182</v>
      </c>
      <c r="F34" s="57">
        <v>0.182</v>
      </c>
      <c r="G34" s="57">
        <v>0.182</v>
      </c>
      <c r="H34" s="57">
        <v>0.182</v>
      </c>
      <c r="I34" s="57">
        <v>0.182</v>
      </c>
      <c r="J34" s="57">
        <v>0.182</v>
      </c>
      <c r="K34" s="57">
        <v>0.182</v>
      </c>
      <c r="L34" s="57">
        <v>0.182</v>
      </c>
      <c r="M34" s="56">
        <v>0.182</v>
      </c>
      <c r="N34" s="56">
        <v>0.16699999999999998</v>
      </c>
      <c r="O34" s="56">
        <v>0.182</v>
      </c>
      <c r="P34" s="57">
        <v>0.182</v>
      </c>
      <c r="Q34" s="57">
        <v>0.182</v>
      </c>
    </row>
    <row r="35" spans="2:24" x14ac:dyDescent="0.2">
      <c r="B35" s="65" t="s">
        <v>12</v>
      </c>
      <c r="C35" s="56">
        <v>0.11</v>
      </c>
      <c r="D35" s="57">
        <v>9.7500000000000003E-2</v>
      </c>
      <c r="E35" s="57">
        <v>9.7500000000000003E-2</v>
      </c>
      <c r="F35" s="57">
        <v>9.7500000000000003E-2</v>
      </c>
      <c r="G35" s="57">
        <v>9.7500000000000003E-2</v>
      </c>
      <c r="H35" s="57">
        <v>9.7500000000000003E-2</v>
      </c>
      <c r="I35" s="57">
        <v>9.7500000000000003E-2</v>
      </c>
      <c r="J35" s="57">
        <v>9.7500000000000003E-2</v>
      </c>
      <c r="K35" s="56">
        <v>8.5000000000000006E-2</v>
      </c>
      <c r="L35" s="56">
        <v>0.08</v>
      </c>
      <c r="M35" s="56">
        <v>7.400000000000001E-2</v>
      </c>
      <c r="N35" s="56">
        <v>6.9000000000000006E-2</v>
      </c>
      <c r="O35" s="56">
        <v>8.5999999999999993E-2</v>
      </c>
      <c r="P35" s="56">
        <v>7.8E-2</v>
      </c>
      <c r="Q35" s="57">
        <v>7.8E-2</v>
      </c>
    </row>
    <row r="36" spans="2:24" x14ac:dyDescent="0.2">
      <c r="B36" s="65" t="s">
        <v>29</v>
      </c>
      <c r="C36" s="57">
        <v>7.6999999999999999E-2</v>
      </c>
      <c r="D36" s="57">
        <v>7.6999999999999999E-2</v>
      </c>
      <c r="E36" s="57">
        <v>7.6999999999999999E-2</v>
      </c>
      <c r="F36" s="57">
        <v>7.6999999999999999E-2</v>
      </c>
      <c r="G36" s="57">
        <v>7.6999999999999999E-2</v>
      </c>
      <c r="H36" s="57">
        <v>7.6999999999999999E-2</v>
      </c>
      <c r="I36" s="57">
        <v>7.6999999999999999E-2</v>
      </c>
      <c r="J36" s="57">
        <v>7.6999999999999999E-2</v>
      </c>
      <c r="K36" s="56">
        <v>7.6999999999999999E-2</v>
      </c>
      <c r="L36" s="56">
        <v>7.0000000000000007E-2</v>
      </c>
      <c r="M36" s="56">
        <v>6.9000000000000006E-2</v>
      </c>
      <c r="N36" s="56">
        <v>7.4999999999999997E-2</v>
      </c>
      <c r="O36" s="56">
        <v>6.0999999999999999E-2</v>
      </c>
      <c r="P36" s="56">
        <v>7.4999999999999997E-2</v>
      </c>
      <c r="Q36" s="101">
        <v>9.5000000000000001E-2</v>
      </c>
    </row>
    <row r="37" spans="2:24" x14ac:dyDescent="0.2">
      <c r="B37" s="65" t="s">
        <v>9</v>
      </c>
      <c r="C37" s="57">
        <v>2.1000000000000001E-2</v>
      </c>
      <c r="D37" s="57">
        <v>2.1000000000000001E-2</v>
      </c>
      <c r="E37" s="57">
        <v>2.1000000000000001E-2</v>
      </c>
      <c r="F37" s="57">
        <v>2.1000000000000001E-2</v>
      </c>
      <c r="G37" s="57">
        <v>2.1000000000000001E-2</v>
      </c>
      <c r="H37" s="57">
        <v>2.1000000000000001E-2</v>
      </c>
      <c r="I37" s="57">
        <v>2.1000000000000001E-2</v>
      </c>
      <c r="J37" s="56">
        <v>2.1000000000000001E-2</v>
      </c>
      <c r="K37" s="56">
        <v>2.6000000000000002E-2</v>
      </c>
      <c r="L37" s="56">
        <v>3.7000000000000005E-2</v>
      </c>
      <c r="M37" s="56">
        <v>4.9000000000000002E-2</v>
      </c>
      <c r="N37" s="56">
        <v>4.0999999999999995E-2</v>
      </c>
      <c r="O37" s="57">
        <v>4.0999999999999995E-2</v>
      </c>
      <c r="P37" s="57">
        <v>4.0999999999999995E-2</v>
      </c>
      <c r="Q37" s="57">
        <v>4.0999999999999995E-2</v>
      </c>
    </row>
    <row r="38" spans="2:24" x14ac:dyDescent="0.2">
      <c r="B38" s="54" t="s">
        <v>148</v>
      </c>
      <c r="C38" s="60">
        <v>8.6999999999999994E-2</v>
      </c>
      <c r="D38" s="60">
        <v>8.6999999999999994E-2</v>
      </c>
      <c r="E38" s="60">
        <v>8.6999999999999994E-2</v>
      </c>
      <c r="F38" s="60">
        <v>8.6999999999999994E-2</v>
      </c>
      <c r="G38" s="60">
        <v>8.6999999999999994E-2</v>
      </c>
      <c r="H38" s="60">
        <v>8.6999999999999994E-2</v>
      </c>
      <c r="I38" s="60">
        <v>8.6999999999999994E-2</v>
      </c>
      <c r="J38" s="60">
        <v>8.5999999999999993E-2</v>
      </c>
      <c r="K38" s="60">
        <v>8.5999999999999993E-2</v>
      </c>
      <c r="L38" s="60">
        <v>9.0999999999999998E-2</v>
      </c>
      <c r="M38" s="60">
        <v>9.9000000000000005E-2</v>
      </c>
      <c r="N38" s="62">
        <v>0.10099999999999999</v>
      </c>
      <c r="O38" s="62">
        <v>0.10299999999999999</v>
      </c>
      <c r="P38" s="62">
        <v>9.0999999999999998E-2</v>
      </c>
      <c r="Q38" s="60">
        <v>0.09</v>
      </c>
    </row>
    <row r="39" spans="2:24" x14ac:dyDescent="0.2">
      <c r="B39" s="54" t="s">
        <v>47</v>
      </c>
      <c r="C39" s="60">
        <v>8.5999999999999993E-2</v>
      </c>
      <c r="D39" s="60">
        <v>8.5999999999999993E-2</v>
      </c>
      <c r="E39" s="60">
        <v>8.5999999999999993E-2</v>
      </c>
      <c r="F39" s="60">
        <v>8.5999999999999993E-2</v>
      </c>
      <c r="G39" s="60">
        <v>8.5999999999999993E-2</v>
      </c>
      <c r="H39" s="60">
        <v>8.5999999999999993E-2</v>
      </c>
      <c r="I39" s="60">
        <v>8.5999999999999993E-2</v>
      </c>
      <c r="J39" s="60">
        <v>8.5999999999999993E-2</v>
      </c>
      <c r="K39" s="62">
        <v>8.5999999999999993E-2</v>
      </c>
      <c r="L39" s="62">
        <v>9.0999999999999998E-2</v>
      </c>
      <c r="M39" s="62">
        <v>9.9000000000000005E-2</v>
      </c>
      <c r="N39" s="62">
        <v>0.10099999999999999</v>
      </c>
      <c r="O39" s="62">
        <v>0.10299999999999999</v>
      </c>
      <c r="P39" s="62">
        <v>0.09</v>
      </c>
      <c r="Q39" s="60">
        <v>0.09</v>
      </c>
    </row>
    <row r="40" spans="2:24" x14ac:dyDescent="0.2">
      <c r="B40" s="54" t="s">
        <v>94</v>
      </c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0"/>
      <c r="Q40" s="60"/>
    </row>
    <row r="41" spans="2:24" x14ac:dyDescent="0.2">
      <c r="B41" s="89" t="s">
        <v>161</v>
      </c>
      <c r="C41" s="62">
        <v>0.09</v>
      </c>
      <c r="D41" s="62">
        <v>0.09</v>
      </c>
      <c r="E41" s="61">
        <v>8.8499999999999995E-2</v>
      </c>
      <c r="F41" s="61">
        <v>8.8499999999999995E-2</v>
      </c>
      <c r="G41" s="61">
        <v>8.8499999999999995E-2</v>
      </c>
      <c r="H41" s="61">
        <v>8.8499999999999995E-2</v>
      </c>
      <c r="I41" s="61">
        <v>8.8499999999999995E-2</v>
      </c>
      <c r="J41" s="61">
        <v>8.8499999999999995E-2</v>
      </c>
      <c r="K41" s="62">
        <v>8.8000000000000009E-2</v>
      </c>
      <c r="L41" s="62">
        <v>9.6000000000000002E-2</v>
      </c>
      <c r="M41" s="62">
        <v>0.10099999999999999</v>
      </c>
      <c r="N41" s="62">
        <v>0.106</v>
      </c>
      <c r="O41" s="62">
        <v>0.11</v>
      </c>
      <c r="P41" s="62">
        <v>9.1999999999999998E-2</v>
      </c>
      <c r="Q41" s="60">
        <v>9.1999999999999998E-2</v>
      </c>
    </row>
    <row r="42" spans="2:24" x14ac:dyDescent="0.2">
      <c r="B42" s="86" t="s">
        <v>141</v>
      </c>
      <c r="C42" s="105">
        <f t="shared" ref="C42:O42" si="0">MIN(C10:C37)</f>
        <v>2.1000000000000001E-2</v>
      </c>
      <c r="D42" s="105">
        <f t="shared" si="0"/>
        <v>2.1000000000000001E-2</v>
      </c>
      <c r="E42" s="105">
        <f t="shared" si="0"/>
        <v>2.1000000000000001E-2</v>
      </c>
      <c r="F42" s="105">
        <f t="shared" si="0"/>
        <v>2.1000000000000001E-2</v>
      </c>
      <c r="G42" s="105">
        <f t="shared" si="0"/>
        <v>2.1000000000000001E-2</v>
      </c>
      <c r="H42" s="105">
        <f t="shared" si="0"/>
        <v>2.1000000000000001E-2</v>
      </c>
      <c r="I42" s="105">
        <f t="shared" si="0"/>
        <v>2.1000000000000001E-2</v>
      </c>
      <c r="J42" s="105">
        <f t="shared" si="0"/>
        <v>2.1000000000000001E-2</v>
      </c>
      <c r="K42" s="105">
        <f t="shared" si="0"/>
        <v>2.6000000000000002E-2</v>
      </c>
      <c r="L42" s="105">
        <f t="shared" si="0"/>
        <v>2.7000000000000003E-2</v>
      </c>
      <c r="M42" s="105">
        <f t="shared" si="0"/>
        <v>4.9000000000000002E-2</v>
      </c>
      <c r="N42" s="105">
        <f t="shared" si="0"/>
        <v>4.0999999999999995E-2</v>
      </c>
      <c r="O42" s="105">
        <f t="shared" si="0"/>
        <v>4.0999999999999995E-2</v>
      </c>
      <c r="P42" s="105">
        <f>MIN(P10:P37)</f>
        <v>4.0999999999999995E-2</v>
      </c>
      <c r="Q42" s="105">
        <f>MIN(Q10:Q37)</f>
        <v>4.0999999999999995E-2</v>
      </c>
    </row>
    <row r="43" spans="2:24" x14ac:dyDescent="0.2">
      <c r="B43" s="86" t="s">
        <v>142</v>
      </c>
      <c r="C43" s="105">
        <f t="shared" ref="C43:O43" si="1">MAX(C10:C37)</f>
        <v>0.182</v>
      </c>
      <c r="D43" s="105">
        <f t="shared" si="1"/>
        <v>0.182</v>
      </c>
      <c r="E43" s="105">
        <f t="shared" si="1"/>
        <v>0.182</v>
      </c>
      <c r="F43" s="105">
        <f t="shared" si="1"/>
        <v>0.182</v>
      </c>
      <c r="G43" s="105">
        <f t="shared" si="1"/>
        <v>0.182</v>
      </c>
      <c r="H43" s="105">
        <f t="shared" si="1"/>
        <v>0.182</v>
      </c>
      <c r="I43" s="105">
        <f t="shared" si="1"/>
        <v>0.182</v>
      </c>
      <c r="J43" s="105">
        <f t="shared" si="1"/>
        <v>0.182</v>
      </c>
      <c r="K43" s="105">
        <f t="shared" si="1"/>
        <v>0.182</v>
      </c>
      <c r="L43" s="105">
        <f t="shared" si="1"/>
        <v>0.182</v>
      </c>
      <c r="M43" s="105">
        <f t="shared" si="1"/>
        <v>0.182</v>
      </c>
      <c r="N43" s="105">
        <f t="shared" si="1"/>
        <v>0.16899999999999998</v>
      </c>
      <c r="O43" s="105">
        <f t="shared" si="1"/>
        <v>0.182</v>
      </c>
      <c r="P43" s="105">
        <f>MAX(P10:P37)</f>
        <v>0.182</v>
      </c>
      <c r="Q43" s="105">
        <f>MAX(Q10:Q37)</f>
        <v>0.182</v>
      </c>
    </row>
    <row r="44" spans="2:24" ht="25.5" x14ac:dyDescent="0.2">
      <c r="B44" s="84" t="s">
        <v>152</v>
      </c>
      <c r="C44" s="85"/>
      <c r="D44" s="85" t="str">
        <f>IF($B$47="Maximiser",IF(D27&lt;C27,"DET",IF(D27=C27,"EGAL","AM")),IF($B$47="Minimiser",(IF(D27&gt;C27,"DET",IF(D27=C27,"EGAL","AM")))))</f>
        <v>DET</v>
      </c>
      <c r="E44" s="85" t="str">
        <f t="shared" ref="E44:N44" si="2">IF($B$47="Maximiser",IF(E27&lt;D27,"DET",IF(E27=D27,"EGAL","AM")),IF($B$47="Minimiser",(IF(E27&gt;D27,"DET",IF(E27=D27,"EGAL","AM")))))</f>
        <v>AM</v>
      </c>
      <c r="F44" s="85" t="str">
        <f t="shared" si="2"/>
        <v>EGAL</v>
      </c>
      <c r="G44" s="85" t="str">
        <f t="shared" si="2"/>
        <v>EGAL</v>
      </c>
      <c r="H44" s="85" t="str">
        <f t="shared" si="2"/>
        <v>EGAL</v>
      </c>
      <c r="I44" s="85" t="str">
        <f t="shared" si="2"/>
        <v>EGAL</v>
      </c>
      <c r="J44" s="85" t="str">
        <f t="shared" si="2"/>
        <v>AM</v>
      </c>
      <c r="K44" s="85" t="str">
        <f t="shared" si="2"/>
        <v>AM</v>
      </c>
      <c r="L44" s="85" t="str">
        <f t="shared" si="2"/>
        <v>DET</v>
      </c>
      <c r="M44" s="85" t="str">
        <f t="shared" si="2"/>
        <v>AM</v>
      </c>
      <c r="N44" s="85" t="str">
        <f t="shared" si="2"/>
        <v>DET</v>
      </c>
      <c r="O44" s="85" t="str">
        <f>IF($B$47="Maximiser",IF(O27&lt;N27,"DET",IF(O27=N27,"EGAL","AM")),IF($B$47="Minimiser",(IF(O27&gt;N27,"DET",IF(O27=N27,"EGAL","AM")))))</f>
        <v>DET</v>
      </c>
      <c r="P44" s="85" t="str">
        <f>IF($B$47="Maximiser",IF(P27&lt;O27,"DET",IF(P27=O27,"EGAL","AM")),IF($B$47="Minimiser",(IF(P27&gt;O27,"DET",IF(P27=O27,"EGAL","AM")))))</f>
        <v>DET</v>
      </c>
      <c r="Q44" s="104" t="s">
        <v>159</v>
      </c>
    </row>
    <row r="45" spans="2:24" ht="25.5" x14ac:dyDescent="0.2">
      <c r="B45" s="15" t="s">
        <v>153</v>
      </c>
      <c r="C45" s="85" t="str">
        <f>IF($B$47="Maximiser",IF(C27&lt;0.8*C41,"R",IF(C27&gt;1.2*C41,"V","O")),IF($B$47="Minimiser",IF(C27&lt;0.8*C41,"V",IF(C27&gt;1.2*C41,"R","O"))))</f>
        <v>O</v>
      </c>
      <c r="D45" s="85" t="str">
        <f t="shared" ref="D45:J45" si="3">IF($B$47="Maximiser",IF(D27&lt;0.8*D41,"R",IF(D27&gt;1.2*D41,"V","O")),IF($B$47="Minimiser",IF(D27&lt;0.8*D41,"V",IF(D27&gt;1.2*D41,"R","O"))))</f>
        <v>O</v>
      </c>
      <c r="E45" s="85" t="str">
        <f t="shared" si="3"/>
        <v>O</v>
      </c>
      <c r="F45" s="85" t="str">
        <f t="shared" si="3"/>
        <v>O</v>
      </c>
      <c r="G45" s="85" t="str">
        <f t="shared" si="3"/>
        <v>O</v>
      </c>
      <c r="H45" s="85" t="str">
        <f t="shared" si="3"/>
        <v>O</v>
      </c>
      <c r="I45" s="85" t="str">
        <f t="shared" si="3"/>
        <v>O</v>
      </c>
      <c r="J45" s="85" t="str">
        <f t="shared" si="3"/>
        <v>O</v>
      </c>
      <c r="K45" s="85" t="str">
        <f t="shared" ref="K45:P45" si="4">IF($B$47="Maximiser",IF(K27&lt;0.8*K38,"R",IF(K27&gt;1.2*K38,"V","O")),IF($B$47="Minimiser",IF(K27&lt;0.8*K38,"V",IF(K27&gt;1.2*K38,"R","O"))))</f>
        <v>O</v>
      </c>
      <c r="L45" s="85" t="str">
        <f t="shared" si="4"/>
        <v>O</v>
      </c>
      <c r="M45" s="85" t="str">
        <f t="shared" si="4"/>
        <v>V</v>
      </c>
      <c r="N45" s="85" t="str">
        <f t="shared" si="4"/>
        <v>V</v>
      </c>
      <c r="O45" s="85" t="str">
        <f t="shared" si="4"/>
        <v>V</v>
      </c>
      <c r="P45" s="85" t="str">
        <f t="shared" si="4"/>
        <v>O</v>
      </c>
      <c r="Q45" s="85" t="str">
        <f t="shared" ref="Q45" si="5">IF($B$47="Maximiser",IF(Q27&lt;0.8*Q38,"R",IF(Q27&gt;1.2*Q38,"V","O")),IF($B$47="Minimiser",IF(Q27&lt;0.8*Q38,"V",IF(Q27&gt;1.2*Q38,"R","O"))))</f>
        <v>O</v>
      </c>
      <c r="X45" s="5" t="s">
        <v>157</v>
      </c>
    </row>
    <row r="46" spans="2:24" x14ac:dyDescent="0.2">
      <c r="B46" s="86" t="s">
        <v>160</v>
      </c>
      <c r="C46" s="87">
        <v>15</v>
      </c>
      <c r="D46" s="87">
        <v>17</v>
      </c>
      <c r="E46" s="87">
        <v>26</v>
      </c>
      <c r="F46" s="87">
        <v>26</v>
      </c>
      <c r="G46" s="87">
        <v>27</v>
      </c>
      <c r="H46" s="87">
        <v>28</v>
      </c>
      <c r="I46" s="87">
        <v>28</v>
      </c>
      <c r="J46" s="87">
        <v>15</v>
      </c>
      <c r="K46" s="87">
        <v>5</v>
      </c>
      <c r="L46" s="87">
        <v>4</v>
      </c>
      <c r="M46" s="87">
        <v>3</v>
      </c>
      <c r="N46" s="87">
        <v>3</v>
      </c>
      <c r="O46" s="87">
        <v>3</v>
      </c>
      <c r="P46" s="87">
        <v>5</v>
      </c>
      <c r="Q46" s="87">
        <v>21</v>
      </c>
    </row>
    <row r="47" spans="2:24" x14ac:dyDescent="0.2">
      <c r="B47" s="37" t="s">
        <v>155</v>
      </c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</row>
    <row r="48" spans="2:24" x14ac:dyDescent="0.2">
      <c r="C48" s="103">
        <f>IF($B$47="Maximiser",RANK(C27,C$10:C$37),COUNTIFS(C10:C37,"&lt;"&amp;C27)+1)</f>
        <v>12</v>
      </c>
      <c r="D48" s="103">
        <f t="shared" ref="D48:Q48" si="6">IF($B$47="Maximiser",RANK(D27,D$10:D$37),COUNTIFS(D10:D37,"&lt;"&amp;D27)+1)</f>
        <v>14</v>
      </c>
      <c r="E48" s="103">
        <f t="shared" si="6"/>
        <v>14</v>
      </c>
      <c r="F48" s="103">
        <f t="shared" si="6"/>
        <v>13</v>
      </c>
      <c r="G48" s="103">
        <f t="shared" si="6"/>
        <v>13</v>
      </c>
      <c r="H48" s="103">
        <f t="shared" si="6"/>
        <v>14</v>
      </c>
      <c r="I48" s="103">
        <f t="shared" si="6"/>
        <v>14</v>
      </c>
      <c r="J48" s="103">
        <f t="shared" si="6"/>
        <v>14</v>
      </c>
      <c r="K48" s="103">
        <f t="shared" si="6"/>
        <v>13</v>
      </c>
      <c r="L48" s="103">
        <f t="shared" si="6"/>
        <v>14</v>
      </c>
      <c r="M48" s="103">
        <f t="shared" si="6"/>
        <v>4</v>
      </c>
      <c r="N48" s="103">
        <f t="shared" si="6"/>
        <v>4</v>
      </c>
      <c r="O48" s="103">
        <f t="shared" si="6"/>
        <v>7</v>
      </c>
      <c r="P48" s="103">
        <f t="shared" si="6"/>
        <v>15</v>
      </c>
      <c r="Q48" s="103">
        <f t="shared" si="6"/>
        <v>12</v>
      </c>
    </row>
    <row r="49" spans="2:3" x14ac:dyDescent="0.2">
      <c r="B49" s="8"/>
    </row>
    <row r="50" spans="2:3" x14ac:dyDescent="0.2">
      <c r="B50" s="5" t="s">
        <v>143</v>
      </c>
      <c r="C50" s="5" t="s">
        <v>135</v>
      </c>
    </row>
    <row r="51" spans="2:3" x14ac:dyDescent="0.2">
      <c r="B51" s="64" t="s">
        <v>144</v>
      </c>
    </row>
    <row r="52" spans="2:3" x14ac:dyDescent="0.2">
      <c r="C52" s="5" t="s">
        <v>132</v>
      </c>
    </row>
    <row r="53" spans="2:3" x14ac:dyDescent="0.2">
      <c r="C53" s="5" t="s">
        <v>136</v>
      </c>
    </row>
    <row r="54" spans="2:3" x14ac:dyDescent="0.2">
      <c r="C54" s="5" t="s">
        <v>134</v>
      </c>
    </row>
  </sheetData>
  <phoneticPr fontId="0" type="noConversion"/>
  <conditionalFormatting sqref="K27:M27">
    <cfRule type="cellIs" dxfId="98" priority="52" stopIfTrue="1" operator="between">
      <formula>K$41*0.8</formula>
      <formula>K$41*1.2</formula>
    </cfRule>
    <cfRule type="cellIs" dxfId="97" priority="53" stopIfTrue="1" operator="lessThan">
      <formula>K$41*0.8</formula>
    </cfRule>
    <cfRule type="cellIs" dxfId="96" priority="54" stopIfTrue="1" operator="greaterThan">
      <formula>K$41*1.2</formula>
    </cfRule>
  </conditionalFormatting>
  <conditionalFormatting sqref="C27">
    <cfRule type="cellIs" dxfId="95" priority="55" stopIfTrue="1" operator="between">
      <formula>C$41*0.8</formula>
      <formula>C$41*1.2</formula>
    </cfRule>
    <cfRule type="cellIs" dxfId="94" priority="56" stopIfTrue="1" operator="lessThan">
      <formula>C$41*0.8</formula>
    </cfRule>
    <cfRule type="cellIs" dxfId="93" priority="57" stopIfTrue="1" operator="greaterThan">
      <formula>C$41*1.2</formula>
    </cfRule>
  </conditionalFormatting>
  <conditionalFormatting sqref="D27">
    <cfRule type="cellIs" dxfId="92" priority="43" stopIfTrue="1" operator="between">
      <formula>D$41*0.8</formula>
      <formula>D$41*1.2</formula>
    </cfRule>
    <cfRule type="cellIs" dxfId="91" priority="44" stopIfTrue="1" operator="lessThan">
      <formula>D$41*0.8</formula>
    </cfRule>
    <cfRule type="cellIs" dxfId="90" priority="45" stopIfTrue="1" operator="greaterThan">
      <formula>D$41*1.2</formula>
    </cfRule>
  </conditionalFormatting>
  <conditionalFormatting sqref="E27">
    <cfRule type="cellIs" dxfId="89" priority="40" stopIfTrue="1" operator="between">
      <formula>E$41*0.8</formula>
      <formula>E$41*1.2</formula>
    </cfRule>
    <cfRule type="cellIs" dxfId="88" priority="41" stopIfTrue="1" operator="lessThan">
      <formula>E$41*0.8</formula>
    </cfRule>
    <cfRule type="cellIs" dxfId="87" priority="42" stopIfTrue="1" operator="greaterThan">
      <formula>E$41*1.2</formula>
    </cfRule>
  </conditionalFormatting>
  <conditionalFormatting sqref="F27:I27">
    <cfRule type="cellIs" dxfId="86" priority="37" stopIfTrue="1" operator="between">
      <formula>F$41*0.8</formula>
      <formula>F$41*1.2</formula>
    </cfRule>
    <cfRule type="cellIs" dxfId="85" priority="38" stopIfTrue="1" operator="lessThan">
      <formula>F$41*0.8</formula>
    </cfRule>
    <cfRule type="cellIs" dxfId="84" priority="39" stopIfTrue="1" operator="greaterThan">
      <formula>F$41*1.2</formula>
    </cfRule>
  </conditionalFormatting>
  <conditionalFormatting sqref="G27">
    <cfRule type="cellIs" dxfId="83" priority="34" stopIfTrue="1" operator="between">
      <formula>G$41*0.8</formula>
      <formula>G$41*1.2</formula>
    </cfRule>
    <cfRule type="cellIs" dxfId="82" priority="35" stopIfTrue="1" operator="lessThan">
      <formula>G$41*0.8</formula>
    </cfRule>
    <cfRule type="cellIs" dxfId="81" priority="36" stopIfTrue="1" operator="greaterThan">
      <formula>G$41*1.2</formula>
    </cfRule>
  </conditionalFormatting>
  <conditionalFormatting sqref="H27">
    <cfRule type="cellIs" dxfId="80" priority="31" stopIfTrue="1" operator="between">
      <formula>H$41*0.8</formula>
      <formula>H$41*1.2</formula>
    </cfRule>
    <cfRule type="cellIs" dxfId="79" priority="32" stopIfTrue="1" operator="lessThan">
      <formula>H$41*0.8</formula>
    </cfRule>
    <cfRule type="cellIs" dxfId="78" priority="33" stopIfTrue="1" operator="greaterThan">
      <formula>H$41*1.2</formula>
    </cfRule>
  </conditionalFormatting>
  <conditionalFormatting sqref="I27">
    <cfRule type="cellIs" dxfId="77" priority="28" stopIfTrue="1" operator="between">
      <formula>I$41*0.8</formula>
      <formula>I$41*1.2</formula>
    </cfRule>
    <cfRule type="cellIs" dxfId="76" priority="29" stopIfTrue="1" operator="lessThan">
      <formula>I$41*0.8</formula>
    </cfRule>
    <cfRule type="cellIs" dxfId="75" priority="30" stopIfTrue="1" operator="greaterThan">
      <formula>I$41*1.2</formula>
    </cfRule>
  </conditionalFormatting>
  <conditionalFormatting sqref="J27">
    <cfRule type="cellIs" dxfId="74" priority="25" stopIfTrue="1" operator="between">
      <formula>J$41*0.8</formula>
      <formula>J$41*1.2</formula>
    </cfRule>
    <cfRule type="cellIs" dxfId="73" priority="26" stopIfTrue="1" operator="lessThan">
      <formula>J$41*0.8</formula>
    </cfRule>
    <cfRule type="cellIs" dxfId="72" priority="27" stopIfTrue="1" operator="greaterThan">
      <formula>J$41*1.2</formula>
    </cfRule>
  </conditionalFormatting>
  <conditionalFormatting sqref="K27">
    <cfRule type="cellIs" dxfId="71" priority="22" stopIfTrue="1" operator="between">
      <formula>K$41*0.8</formula>
      <formula>K$41*1.2</formula>
    </cfRule>
    <cfRule type="cellIs" dxfId="70" priority="23" stopIfTrue="1" operator="lessThan">
      <formula>K$41*0.8</formula>
    </cfRule>
    <cfRule type="cellIs" dxfId="69" priority="24" stopIfTrue="1" operator="greaterThan">
      <formula>K$41*1.2</formula>
    </cfRule>
  </conditionalFormatting>
  <conditionalFormatting sqref="L27">
    <cfRule type="cellIs" dxfId="68" priority="19" stopIfTrue="1" operator="between">
      <formula>L$41*0.8</formula>
      <formula>L$41*1.2</formula>
    </cfRule>
    <cfRule type="cellIs" dxfId="67" priority="20" stopIfTrue="1" operator="lessThan">
      <formula>L$41*0.8</formula>
    </cfRule>
    <cfRule type="cellIs" dxfId="66" priority="21" stopIfTrue="1" operator="greaterThan">
      <formula>L$41*1.2</formula>
    </cfRule>
  </conditionalFormatting>
  <conditionalFormatting sqref="M27">
    <cfRule type="cellIs" dxfId="65" priority="16" stopIfTrue="1" operator="between">
      <formula>M$41*0.8</formula>
      <formula>M$41*1.2</formula>
    </cfRule>
    <cfRule type="cellIs" dxfId="64" priority="17" stopIfTrue="1" operator="lessThan">
      <formula>M$41*0.8</formula>
    </cfRule>
    <cfRule type="cellIs" dxfId="63" priority="18" stopIfTrue="1" operator="greaterThan">
      <formula>M$41*1.2</formula>
    </cfRule>
  </conditionalFormatting>
  <conditionalFormatting sqref="N27:O27">
    <cfRule type="cellIs" dxfId="62" priority="13" stopIfTrue="1" operator="between">
      <formula>N$41*0.8</formula>
      <formula>N$41*1.2</formula>
    </cfRule>
    <cfRule type="cellIs" dxfId="61" priority="14" stopIfTrue="1" operator="lessThan">
      <formula>N$41*0.8</formula>
    </cfRule>
    <cfRule type="cellIs" dxfId="60" priority="15" stopIfTrue="1" operator="greaterThan">
      <formula>N$41*1.2</formula>
    </cfRule>
  </conditionalFormatting>
  <conditionalFormatting sqref="N27:O27">
    <cfRule type="cellIs" dxfId="59" priority="10" stopIfTrue="1" operator="between">
      <formula>N$41*0.8</formula>
      <formula>N$41*1.2</formula>
    </cfRule>
    <cfRule type="cellIs" dxfId="58" priority="11" stopIfTrue="1" operator="lessThan">
      <formula>N$41*0.8</formula>
    </cfRule>
    <cfRule type="cellIs" dxfId="57" priority="12" stopIfTrue="1" operator="greaterThan">
      <formula>N$41*1.2</formula>
    </cfRule>
  </conditionalFormatting>
  <conditionalFormatting sqref="P27:Q27">
    <cfRule type="cellIs" dxfId="56" priority="7" stopIfTrue="1" operator="between">
      <formula>P$41*0.8</formula>
      <formula>P$41*1.2</formula>
    </cfRule>
    <cfRule type="cellIs" dxfId="55" priority="8" stopIfTrue="1" operator="lessThan">
      <formula>P$41*0.8</formula>
    </cfRule>
    <cfRule type="cellIs" dxfId="54" priority="9" stopIfTrue="1" operator="greaterThan">
      <formula>P$41*1.2</formula>
    </cfRule>
  </conditionalFormatting>
  <conditionalFormatting sqref="P27:Q27">
    <cfRule type="cellIs" dxfId="53" priority="4" stopIfTrue="1" operator="between">
      <formula>P$41*0.8</formula>
      <formula>P$41*1.2</formula>
    </cfRule>
    <cfRule type="cellIs" dxfId="52" priority="5" stopIfTrue="1" operator="lessThan">
      <formula>P$41*0.8</formula>
    </cfRule>
    <cfRule type="cellIs" dxfId="51" priority="6" stopIfTrue="1" operator="greaterThan">
      <formula>P$41*1.2</formula>
    </cfRule>
  </conditionalFormatting>
  <conditionalFormatting sqref="C45:Q45">
    <cfRule type="containsText" dxfId="50" priority="1" stopIfTrue="1" operator="containsText" text="O">
      <formula>NOT(ISERROR(SEARCH("O",C45)))</formula>
    </cfRule>
    <cfRule type="containsText" dxfId="49" priority="2" stopIfTrue="1" operator="containsText" text="R">
      <formula>NOT(ISERROR(SEARCH("R",C45)))</formula>
    </cfRule>
    <cfRule type="containsText" dxfId="48" priority="3" stopIfTrue="1" operator="containsText" text="V">
      <formula>NOT(ISERROR(SEARCH("V",C45)))</formula>
    </cfRule>
  </conditionalFormatting>
  <hyperlinks>
    <hyperlink ref="B51" r:id="rId1"/>
  </hyperlinks>
  <pageMargins left="0.75" right="0.75" top="1" bottom="1" header="0.4921259845" footer="0.4921259845"/>
  <pageSetup paperSize="9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Q53"/>
  <sheetViews>
    <sheetView zoomScale="80" zoomScaleNormal="80" workbookViewId="0">
      <selection activeCell="E60" sqref="E60"/>
    </sheetView>
  </sheetViews>
  <sheetFormatPr defaultRowHeight="12.75" x14ac:dyDescent="0.2"/>
  <cols>
    <col min="1" max="1" width="3.42578125" style="5" customWidth="1"/>
    <col min="2" max="2" width="18.5703125" style="5" customWidth="1"/>
    <col min="3" max="3" width="10.7109375" style="5" customWidth="1"/>
    <col min="4" max="17" width="8.28515625" style="5" customWidth="1"/>
    <col min="18" max="16384" width="9.140625" style="5"/>
  </cols>
  <sheetData>
    <row r="1" spans="2:17" x14ac:dyDescent="0.2">
      <c r="B1" s="1" t="s">
        <v>18</v>
      </c>
      <c r="C1" s="25" t="s">
        <v>48</v>
      </c>
      <c r="D1" s="25"/>
      <c r="E1" s="25"/>
      <c r="F1" s="25"/>
    </row>
    <row r="2" spans="2:17" x14ac:dyDescent="0.2">
      <c r="B2" s="3" t="s">
        <v>19</v>
      </c>
      <c r="C2" s="53" t="s">
        <v>106</v>
      </c>
      <c r="D2" s="25"/>
      <c r="E2" s="25"/>
      <c r="F2" s="25"/>
    </row>
    <row r="3" spans="2:17" x14ac:dyDescent="0.2">
      <c r="B3" s="3" t="s">
        <v>20</v>
      </c>
      <c r="C3" s="25" t="s">
        <v>123</v>
      </c>
      <c r="D3" s="25"/>
      <c r="E3" s="25"/>
      <c r="F3" s="25"/>
    </row>
    <row r="4" spans="2:17" ht="13.5" customHeight="1" x14ac:dyDescent="0.2">
      <c r="B4" s="3" t="s">
        <v>21</v>
      </c>
      <c r="C4" s="25" t="s">
        <v>33</v>
      </c>
      <c r="D4" s="25"/>
      <c r="E4" s="25"/>
      <c r="F4" s="25"/>
    </row>
    <row r="5" spans="2:17" ht="17.25" customHeight="1" x14ac:dyDescent="0.2">
      <c r="B5" s="3" t="s">
        <v>42</v>
      </c>
      <c r="C5" s="10">
        <v>42177</v>
      </c>
      <c r="D5" s="25"/>
      <c r="E5" s="25"/>
      <c r="F5" s="46"/>
    </row>
    <row r="6" spans="2:17" ht="12" customHeight="1" x14ac:dyDescent="0.2">
      <c r="B6" s="3"/>
      <c r="C6" s="36"/>
      <c r="D6" s="36"/>
      <c r="E6" s="36"/>
      <c r="F6" s="69"/>
    </row>
    <row r="7" spans="2:17" ht="17.25" customHeight="1" x14ac:dyDescent="0.2">
      <c r="B7" s="3"/>
      <c r="C7" s="36"/>
      <c r="D7" s="36"/>
      <c r="E7" s="36"/>
      <c r="F7" s="82"/>
    </row>
    <row r="8" spans="2:17" x14ac:dyDescent="0.2">
      <c r="B8" s="3"/>
      <c r="D8" s="25"/>
    </row>
    <row r="9" spans="2:17" x14ac:dyDescent="0.2">
      <c r="B9" s="7"/>
      <c r="C9" s="4" t="s">
        <v>76</v>
      </c>
      <c r="D9" s="4" t="s">
        <v>77</v>
      </c>
      <c r="E9" s="4" t="s">
        <v>78</v>
      </c>
      <c r="F9" s="4" t="s">
        <v>79</v>
      </c>
      <c r="G9" s="4" t="s">
        <v>80</v>
      </c>
      <c r="H9" s="4" t="s">
        <v>81</v>
      </c>
      <c r="I9" s="4" t="s">
        <v>82</v>
      </c>
      <c r="J9" s="4" t="s">
        <v>83</v>
      </c>
      <c r="K9" s="4" t="s">
        <v>84</v>
      </c>
      <c r="L9" s="4" t="s">
        <v>99</v>
      </c>
      <c r="M9" s="4" t="s">
        <v>100</v>
      </c>
      <c r="N9" s="4" t="s">
        <v>115</v>
      </c>
      <c r="O9" s="4" t="s">
        <v>122</v>
      </c>
      <c r="P9" s="4" t="s">
        <v>150</v>
      </c>
      <c r="Q9" s="4" t="s">
        <v>164</v>
      </c>
    </row>
    <row r="10" spans="2:17" x14ac:dyDescent="0.2">
      <c r="B10" s="65" t="s">
        <v>11</v>
      </c>
      <c r="C10" s="17">
        <v>78.3</v>
      </c>
      <c r="D10" s="17">
        <v>78.599999999999994</v>
      </c>
      <c r="E10" s="17">
        <v>78.599999999999994</v>
      </c>
      <c r="F10" s="17">
        <v>78.599999999999994</v>
      </c>
      <c r="G10" s="17">
        <v>79.3</v>
      </c>
      <c r="H10" s="17">
        <v>79.400000000000006</v>
      </c>
      <c r="I10" s="17">
        <v>79.900000000000006</v>
      </c>
      <c r="J10" s="17">
        <v>80.099999999999994</v>
      </c>
      <c r="K10" s="17">
        <v>80.2</v>
      </c>
      <c r="L10" s="17">
        <v>80.3</v>
      </c>
      <c r="M10" s="17">
        <v>80.5</v>
      </c>
      <c r="N10" s="17">
        <v>80.8</v>
      </c>
      <c r="O10" s="17">
        <v>81</v>
      </c>
      <c r="P10" s="90">
        <v>80.900000000000006</v>
      </c>
      <c r="Q10" s="19">
        <v>80.900000000000006</v>
      </c>
    </row>
    <row r="11" spans="2:17" x14ac:dyDescent="0.2">
      <c r="B11" s="65" t="s">
        <v>13</v>
      </c>
      <c r="C11" s="17">
        <v>78.3</v>
      </c>
      <c r="D11" s="17">
        <v>78.8</v>
      </c>
      <c r="E11" s="17">
        <v>78.900000000000006</v>
      </c>
      <c r="F11" s="17">
        <v>78.8</v>
      </c>
      <c r="G11" s="17">
        <v>79.3</v>
      </c>
      <c r="H11" s="17">
        <v>79.5</v>
      </c>
      <c r="I11" s="17">
        <v>80.099999999999994</v>
      </c>
      <c r="J11" s="17">
        <v>80.3</v>
      </c>
      <c r="K11" s="17">
        <v>80.599999999999994</v>
      </c>
      <c r="L11" s="17">
        <v>80.5</v>
      </c>
      <c r="M11" s="17">
        <v>80.7</v>
      </c>
      <c r="N11" s="17">
        <v>81.099999999999994</v>
      </c>
      <c r="O11" s="17">
        <v>81.099999999999994</v>
      </c>
      <c r="P11" s="90">
        <v>81.3</v>
      </c>
      <c r="Q11" s="19">
        <v>81.3</v>
      </c>
    </row>
    <row r="12" spans="2:17" x14ac:dyDescent="0.2">
      <c r="B12" s="65" t="s">
        <v>6</v>
      </c>
      <c r="C12" s="17">
        <v>77.900000000000006</v>
      </c>
      <c r="D12" s="17">
        <v>78.099999999999994</v>
      </c>
      <c r="E12" s="17">
        <v>78.2</v>
      </c>
      <c r="F12" s="17">
        <v>78.3</v>
      </c>
      <c r="G12" s="17">
        <v>79</v>
      </c>
      <c r="H12" s="17">
        <v>79.099999999999994</v>
      </c>
      <c r="I12" s="17">
        <v>79.5</v>
      </c>
      <c r="J12" s="17">
        <v>79.900000000000006</v>
      </c>
      <c r="K12" s="17">
        <v>79.8</v>
      </c>
      <c r="L12" s="17">
        <v>80.099999999999994</v>
      </c>
      <c r="M12" s="17">
        <v>80.3</v>
      </c>
      <c r="N12" s="17">
        <v>80.7</v>
      </c>
      <c r="O12" s="17">
        <v>80.5</v>
      </c>
      <c r="P12" s="90">
        <v>80.7</v>
      </c>
      <c r="Q12" s="19">
        <v>80.7</v>
      </c>
    </row>
    <row r="13" spans="2:17" x14ac:dyDescent="0.2">
      <c r="B13" s="65" t="s">
        <v>44</v>
      </c>
      <c r="C13" s="17">
        <v>71.599999999999994</v>
      </c>
      <c r="D13" s="17">
        <v>71.900000000000006</v>
      </c>
      <c r="E13" s="17">
        <v>72.099999999999994</v>
      </c>
      <c r="F13" s="17">
        <v>72.3</v>
      </c>
      <c r="G13" s="17">
        <v>72.5</v>
      </c>
      <c r="H13" s="17">
        <v>72.5</v>
      </c>
      <c r="I13" s="17">
        <v>72.7</v>
      </c>
      <c r="J13" s="17">
        <v>73</v>
      </c>
      <c r="K13" s="17">
        <v>73.3</v>
      </c>
      <c r="L13" s="17">
        <v>73.7</v>
      </c>
      <c r="M13" s="17">
        <v>73.8</v>
      </c>
      <c r="N13" s="69">
        <v>74.2</v>
      </c>
      <c r="O13" s="17">
        <v>74.400000000000006</v>
      </c>
      <c r="P13" s="90">
        <v>74.900000000000006</v>
      </c>
      <c r="Q13" s="19">
        <v>74.900000000000006</v>
      </c>
    </row>
    <row r="14" spans="2:17" x14ac:dyDescent="0.2">
      <c r="B14" s="65" t="s">
        <v>22</v>
      </c>
      <c r="C14" s="17">
        <v>77.7</v>
      </c>
      <c r="D14" s="17">
        <v>79</v>
      </c>
      <c r="E14" s="17">
        <v>78.7</v>
      </c>
      <c r="F14" s="17">
        <v>79</v>
      </c>
      <c r="G14" s="17">
        <v>79.099999999999994</v>
      </c>
      <c r="H14" s="17">
        <v>78.7</v>
      </c>
      <c r="I14" s="17">
        <v>80.099999999999994</v>
      </c>
      <c r="J14" s="17">
        <v>79.8</v>
      </c>
      <c r="K14" s="17">
        <v>80.599999999999994</v>
      </c>
      <c r="L14" s="17">
        <v>81</v>
      </c>
      <c r="M14" s="72">
        <v>81.5</v>
      </c>
      <c r="N14" s="16">
        <v>81.2</v>
      </c>
      <c r="O14" s="16">
        <v>81.099999999999994</v>
      </c>
      <c r="P14" s="92">
        <v>82.5</v>
      </c>
      <c r="Q14" s="18">
        <v>82.5</v>
      </c>
    </row>
    <row r="15" spans="2:17" x14ac:dyDescent="0.2">
      <c r="B15" s="65" t="s">
        <v>145</v>
      </c>
      <c r="C15" s="19">
        <v>74.599999999999994</v>
      </c>
      <c r="D15" s="17">
        <v>74.599999999999994</v>
      </c>
      <c r="E15" s="17">
        <v>74.7</v>
      </c>
      <c r="F15" s="17">
        <v>74.599999999999994</v>
      </c>
      <c r="G15" s="17">
        <v>75.400000000000006</v>
      </c>
      <c r="H15" s="17">
        <v>75.3</v>
      </c>
      <c r="I15" s="17">
        <v>75.900000000000006</v>
      </c>
      <c r="J15" s="17">
        <v>75.8</v>
      </c>
      <c r="K15" s="17">
        <v>76</v>
      </c>
      <c r="L15" s="17">
        <v>76.3</v>
      </c>
      <c r="M15" s="73">
        <v>76.7</v>
      </c>
      <c r="N15" s="16">
        <v>77.2</v>
      </c>
      <c r="O15" s="16">
        <v>77.3</v>
      </c>
      <c r="P15" s="92">
        <v>77.8</v>
      </c>
      <c r="Q15" s="18">
        <v>77.8</v>
      </c>
    </row>
    <row r="16" spans="2:17" x14ac:dyDescent="0.2">
      <c r="B16" s="65" t="s">
        <v>5</v>
      </c>
      <c r="C16" s="17">
        <v>76.900000000000006</v>
      </c>
      <c r="D16" s="17">
        <v>77</v>
      </c>
      <c r="E16" s="17">
        <v>77.099999999999994</v>
      </c>
      <c r="F16" s="17">
        <v>77.400000000000006</v>
      </c>
      <c r="G16" s="17">
        <v>77.8</v>
      </c>
      <c r="H16" s="17">
        <v>78.3</v>
      </c>
      <c r="I16" s="17">
        <v>78.400000000000006</v>
      </c>
      <c r="J16" s="17">
        <v>78.400000000000006</v>
      </c>
      <c r="K16" s="17">
        <v>78.8</v>
      </c>
      <c r="L16" s="17">
        <v>79</v>
      </c>
      <c r="M16" s="17">
        <v>79.3</v>
      </c>
      <c r="N16" s="17">
        <v>79.900000000000006</v>
      </c>
      <c r="O16" s="17">
        <v>80.2</v>
      </c>
      <c r="P16" s="90">
        <v>80.400000000000006</v>
      </c>
      <c r="Q16" s="19">
        <v>80.400000000000006</v>
      </c>
    </row>
    <row r="17" spans="2:17" x14ac:dyDescent="0.2">
      <c r="B17" s="65" t="s">
        <v>14</v>
      </c>
      <c r="C17" s="17">
        <v>79.3</v>
      </c>
      <c r="D17" s="17">
        <v>79.8</v>
      </c>
      <c r="E17" s="17">
        <v>79.8</v>
      </c>
      <c r="F17" s="17">
        <v>79.7</v>
      </c>
      <c r="G17" s="17">
        <v>80.400000000000006</v>
      </c>
      <c r="H17" s="17">
        <v>80.3</v>
      </c>
      <c r="I17" s="17">
        <v>81.099999999999994</v>
      </c>
      <c r="J17" s="17">
        <v>81.099999999999994</v>
      </c>
      <c r="K17" s="17">
        <v>81.5</v>
      </c>
      <c r="L17" s="17">
        <v>81.900000000000006</v>
      </c>
      <c r="M17" s="17">
        <v>82.4</v>
      </c>
      <c r="N17" s="17">
        <v>82.6</v>
      </c>
      <c r="O17" s="17">
        <v>82.5</v>
      </c>
      <c r="P17" s="90">
        <v>83.2</v>
      </c>
      <c r="Q17" s="19">
        <v>83.2</v>
      </c>
    </row>
    <row r="18" spans="2:17" x14ac:dyDescent="0.2">
      <c r="B18" s="65" t="s">
        <v>23</v>
      </c>
      <c r="C18" s="17">
        <v>71.099999999999994</v>
      </c>
      <c r="D18" s="17">
        <v>70.900000000000006</v>
      </c>
      <c r="E18" s="17">
        <v>71.400000000000006</v>
      </c>
      <c r="F18" s="17">
        <v>71.900000000000006</v>
      </c>
      <c r="G18" s="17">
        <v>72.400000000000006</v>
      </c>
      <c r="H18" s="17">
        <v>73</v>
      </c>
      <c r="I18" s="17">
        <v>73.2</v>
      </c>
      <c r="J18" s="17">
        <v>73.2</v>
      </c>
      <c r="K18" s="17">
        <v>74.400000000000006</v>
      </c>
      <c r="L18" s="17">
        <v>75.3</v>
      </c>
      <c r="M18" s="17">
        <v>76</v>
      </c>
      <c r="N18" s="17">
        <v>76.599999999999994</v>
      </c>
      <c r="O18" s="17">
        <v>76.7</v>
      </c>
      <c r="P18" s="90">
        <v>77.5</v>
      </c>
      <c r="Q18" s="19">
        <v>77.5</v>
      </c>
    </row>
    <row r="19" spans="2:17" x14ac:dyDescent="0.2">
      <c r="B19" s="65" t="s">
        <v>8</v>
      </c>
      <c r="C19" s="17">
        <v>77.8</v>
      </c>
      <c r="D19" s="17">
        <v>78.2</v>
      </c>
      <c r="E19" s="17">
        <v>78.3</v>
      </c>
      <c r="F19" s="17">
        <v>78.599999999999994</v>
      </c>
      <c r="G19" s="17">
        <v>79</v>
      </c>
      <c r="H19" s="17">
        <v>79.099999999999994</v>
      </c>
      <c r="I19" s="17">
        <v>79.5</v>
      </c>
      <c r="J19" s="17">
        <v>79.599999999999994</v>
      </c>
      <c r="K19" s="17">
        <v>79.900000000000006</v>
      </c>
      <c r="L19" s="17">
        <v>80.099999999999994</v>
      </c>
      <c r="M19" s="17">
        <v>80.2</v>
      </c>
      <c r="N19" s="17">
        <v>80.599999999999994</v>
      </c>
      <c r="O19" s="17">
        <v>80.7</v>
      </c>
      <c r="P19" s="90">
        <v>81.099999999999994</v>
      </c>
      <c r="Q19" s="19">
        <v>81.099999999999994</v>
      </c>
    </row>
    <row r="20" spans="2:17" x14ac:dyDescent="0.2">
      <c r="B20" s="65" t="s">
        <v>2</v>
      </c>
      <c r="C20" s="17">
        <v>79.2</v>
      </c>
      <c r="D20" s="17">
        <v>79.3</v>
      </c>
      <c r="E20" s="17">
        <v>79.400000000000006</v>
      </c>
      <c r="F20" s="17">
        <v>79.3</v>
      </c>
      <c r="G20" s="17">
        <v>80.3</v>
      </c>
      <c r="H20" s="17">
        <v>80.3</v>
      </c>
      <c r="I20" s="17">
        <v>80.900000000000006</v>
      </c>
      <c r="J20" s="17">
        <v>81.3</v>
      </c>
      <c r="K20" s="17">
        <v>81.400000000000006</v>
      </c>
      <c r="L20" s="17">
        <v>81.5</v>
      </c>
      <c r="M20" s="17">
        <v>81.8</v>
      </c>
      <c r="N20" s="17">
        <v>82.3</v>
      </c>
      <c r="O20" s="17">
        <v>82.1</v>
      </c>
      <c r="P20" s="90">
        <v>82.4</v>
      </c>
      <c r="Q20" s="19">
        <v>82.4</v>
      </c>
    </row>
    <row r="21" spans="2:17" x14ac:dyDescent="0.2">
      <c r="B21" s="65" t="s">
        <v>15</v>
      </c>
      <c r="C21" s="17">
        <v>78.2</v>
      </c>
      <c r="D21" s="17">
        <v>78.8</v>
      </c>
      <c r="E21" s="17">
        <v>79</v>
      </c>
      <c r="F21" s="17">
        <v>79.099999999999994</v>
      </c>
      <c r="G21" s="17">
        <v>79.3</v>
      </c>
      <c r="H21" s="17">
        <v>79.5</v>
      </c>
      <c r="I21" s="17">
        <v>79.8</v>
      </c>
      <c r="J21" s="17">
        <v>79.7</v>
      </c>
      <c r="K21" s="17">
        <v>80.2</v>
      </c>
      <c r="L21" s="17">
        <v>80.400000000000006</v>
      </c>
      <c r="M21" s="17">
        <v>80.599999999999994</v>
      </c>
      <c r="N21" s="17">
        <v>80.8</v>
      </c>
      <c r="O21" s="17">
        <v>80.7</v>
      </c>
      <c r="P21" s="90">
        <v>81.400000000000006</v>
      </c>
      <c r="Q21" s="19">
        <v>81.400000000000006</v>
      </c>
    </row>
    <row r="22" spans="2:17" x14ac:dyDescent="0.2">
      <c r="B22" s="65" t="s">
        <v>16</v>
      </c>
      <c r="C22" s="17">
        <v>71.900000000000006</v>
      </c>
      <c r="D22" s="17">
        <v>72.5</v>
      </c>
      <c r="E22" s="17">
        <v>72.599999999999994</v>
      </c>
      <c r="F22" s="17">
        <v>72.599999999999994</v>
      </c>
      <c r="G22" s="17">
        <v>73</v>
      </c>
      <c r="H22" s="17">
        <v>73</v>
      </c>
      <c r="I22" s="17">
        <v>73.5</v>
      </c>
      <c r="J22" s="17">
        <v>73.599999999999994</v>
      </c>
      <c r="K22" s="17">
        <v>74.2</v>
      </c>
      <c r="L22" s="17">
        <v>74.400000000000006</v>
      </c>
      <c r="M22" s="17">
        <v>74.7</v>
      </c>
      <c r="N22" s="17">
        <v>75.099999999999994</v>
      </c>
      <c r="O22" s="17">
        <v>75.3</v>
      </c>
      <c r="P22" s="90">
        <v>75.8</v>
      </c>
      <c r="Q22" s="19">
        <v>75.8</v>
      </c>
    </row>
    <row r="23" spans="2:17" x14ac:dyDescent="0.2">
      <c r="B23" s="65" t="s">
        <v>4</v>
      </c>
      <c r="C23" s="17">
        <v>76.599999999999994</v>
      </c>
      <c r="D23" s="17">
        <v>77.2</v>
      </c>
      <c r="E23" s="17">
        <v>77.7</v>
      </c>
      <c r="F23" s="17">
        <v>78.2</v>
      </c>
      <c r="G23" s="17">
        <v>78.599999999999994</v>
      </c>
      <c r="H23" s="17">
        <v>79</v>
      </c>
      <c r="I23" s="17">
        <v>79.3</v>
      </c>
      <c r="J23" s="17">
        <v>79.7</v>
      </c>
      <c r="K23" s="17">
        <v>80.2</v>
      </c>
      <c r="L23" s="17">
        <v>80.2</v>
      </c>
      <c r="M23" s="17">
        <v>80.8</v>
      </c>
      <c r="N23" s="73">
        <v>80.900000000000006</v>
      </c>
      <c r="O23" s="17">
        <v>80.900000000000006</v>
      </c>
      <c r="P23" s="90">
        <v>81.099999999999994</v>
      </c>
      <c r="Q23" s="19">
        <v>81.099999999999994</v>
      </c>
    </row>
    <row r="24" spans="2:17" x14ac:dyDescent="0.2">
      <c r="B24" s="65" t="s">
        <v>10</v>
      </c>
      <c r="C24" s="17">
        <v>79.900000000000006</v>
      </c>
      <c r="D24" s="17">
        <v>80.3</v>
      </c>
      <c r="E24" s="17">
        <v>80.400000000000006</v>
      </c>
      <c r="F24" s="17">
        <v>80.099999999999994</v>
      </c>
      <c r="G24" s="17">
        <v>80.900000000000006</v>
      </c>
      <c r="H24" s="17">
        <v>80.900000000000006</v>
      </c>
      <c r="I24" s="17">
        <v>81.400000000000006</v>
      </c>
      <c r="J24" s="17">
        <v>81.599999999999994</v>
      </c>
      <c r="K24" s="17">
        <v>81.7</v>
      </c>
      <c r="L24" s="17">
        <v>81.8</v>
      </c>
      <c r="M24" s="17">
        <v>82.2</v>
      </c>
      <c r="N24" s="33">
        <v>82.4</v>
      </c>
      <c r="O24" s="17">
        <v>82.4</v>
      </c>
      <c r="P24" s="90">
        <v>82.9</v>
      </c>
      <c r="Q24" s="19">
        <v>82.9</v>
      </c>
    </row>
    <row r="25" spans="2:17" x14ac:dyDescent="0.2">
      <c r="B25" s="65" t="s">
        <v>24</v>
      </c>
      <c r="C25" s="19">
        <v>70.2</v>
      </c>
      <c r="D25" s="19">
        <v>70.2</v>
      </c>
      <c r="E25" s="17">
        <v>70.2</v>
      </c>
      <c r="F25" s="17">
        <v>70.599999999999994</v>
      </c>
      <c r="G25" s="17">
        <v>70.900000000000006</v>
      </c>
      <c r="H25" s="17">
        <v>70.599999999999994</v>
      </c>
      <c r="I25" s="17">
        <v>70.599999999999994</v>
      </c>
      <c r="J25" s="17">
        <v>70.8</v>
      </c>
      <c r="K25" s="17">
        <v>72.099999999999994</v>
      </c>
      <c r="L25" s="17">
        <v>72.8</v>
      </c>
      <c r="M25" s="28">
        <v>73.099999999999994</v>
      </c>
      <c r="N25" s="72">
        <v>73.900000000000006</v>
      </c>
      <c r="O25" s="67">
        <v>74.099999999999994</v>
      </c>
      <c r="P25" s="93">
        <v>74.3</v>
      </c>
      <c r="Q25" s="30">
        <v>74.3</v>
      </c>
    </row>
    <row r="26" spans="2:17" x14ac:dyDescent="0.2">
      <c r="B26" s="65" t="s">
        <v>25</v>
      </c>
      <c r="C26" s="16">
        <v>72.099999999999994</v>
      </c>
      <c r="D26" s="16">
        <v>71.599999999999994</v>
      </c>
      <c r="E26" s="17">
        <v>71.8</v>
      </c>
      <c r="F26" s="17">
        <v>72</v>
      </c>
      <c r="G26" s="17">
        <v>72</v>
      </c>
      <c r="H26" s="17">
        <v>71.2</v>
      </c>
      <c r="I26" s="17">
        <v>71</v>
      </c>
      <c r="J26" s="17">
        <v>70.7</v>
      </c>
      <c r="K26" s="17">
        <v>71.7</v>
      </c>
      <c r="L26" s="17">
        <v>72.900000000000006</v>
      </c>
      <c r="M26" s="29">
        <v>73.3</v>
      </c>
      <c r="N26" s="72">
        <v>73.7</v>
      </c>
      <c r="O26" s="68">
        <v>74.099999999999994</v>
      </c>
      <c r="P26" s="94">
        <v>74.099999999999994</v>
      </c>
      <c r="Q26" s="31">
        <v>74.099999999999994</v>
      </c>
    </row>
    <row r="27" spans="2:17" x14ac:dyDescent="0.2">
      <c r="B27" s="65" t="s">
        <v>1</v>
      </c>
      <c r="C27" s="17">
        <v>78</v>
      </c>
      <c r="D27" s="17">
        <v>78</v>
      </c>
      <c r="E27" s="17">
        <v>78.099999999999994</v>
      </c>
      <c r="F27" s="17">
        <v>77.900000000000006</v>
      </c>
      <c r="G27" s="17">
        <v>79.2</v>
      </c>
      <c r="H27" s="17">
        <v>79.599999999999994</v>
      </c>
      <c r="I27" s="17">
        <v>79.400000000000006</v>
      </c>
      <c r="J27" s="17">
        <v>79.5</v>
      </c>
      <c r="K27" s="17">
        <v>80.7</v>
      </c>
      <c r="L27" s="17">
        <v>80.8</v>
      </c>
      <c r="M27" s="17">
        <v>80.8</v>
      </c>
      <c r="N27" s="32">
        <v>81.099999999999994</v>
      </c>
      <c r="O27" s="17">
        <v>81.5</v>
      </c>
      <c r="P27" s="90">
        <v>81.900000000000006</v>
      </c>
      <c r="Q27" s="19">
        <v>81.900000000000006</v>
      </c>
    </row>
    <row r="28" spans="2:17" x14ac:dyDescent="0.2">
      <c r="B28" s="65" t="s">
        <v>26</v>
      </c>
      <c r="C28" s="17">
        <v>78.400000000000006</v>
      </c>
      <c r="D28" s="17">
        <v>78.900000000000006</v>
      </c>
      <c r="E28" s="17">
        <v>78.8</v>
      </c>
      <c r="F28" s="17">
        <v>78.7</v>
      </c>
      <c r="G28" s="17">
        <v>79.400000000000006</v>
      </c>
      <c r="H28" s="17">
        <v>79.400000000000006</v>
      </c>
      <c r="I28" s="17">
        <v>79.5</v>
      </c>
      <c r="J28" s="17">
        <v>79.900000000000006</v>
      </c>
      <c r="K28" s="17">
        <v>79.7</v>
      </c>
      <c r="L28" s="17">
        <v>80.400000000000006</v>
      </c>
      <c r="M28" s="17">
        <v>81.5</v>
      </c>
      <c r="N28" s="72">
        <v>80.900000000000006</v>
      </c>
      <c r="O28" s="17">
        <v>80.900000000000006</v>
      </c>
      <c r="P28" s="90">
        <v>81.900000000000006</v>
      </c>
      <c r="Q28" s="19">
        <v>81.900000000000006</v>
      </c>
    </row>
    <row r="29" spans="2:17" x14ac:dyDescent="0.2">
      <c r="B29" s="65" t="s">
        <v>7</v>
      </c>
      <c r="C29" s="17">
        <v>78.2</v>
      </c>
      <c r="D29" s="17">
        <v>78.400000000000006</v>
      </c>
      <c r="E29" s="17">
        <v>78.5</v>
      </c>
      <c r="F29" s="17">
        <v>78.7</v>
      </c>
      <c r="G29" s="17">
        <v>79.3</v>
      </c>
      <c r="H29" s="17">
        <v>79.599999999999994</v>
      </c>
      <c r="I29" s="17">
        <v>80</v>
      </c>
      <c r="J29" s="17">
        <v>80.400000000000006</v>
      </c>
      <c r="K29" s="17">
        <v>80.5</v>
      </c>
      <c r="L29" s="17">
        <v>80.900000000000006</v>
      </c>
      <c r="M29" s="17">
        <v>81</v>
      </c>
      <c r="N29" s="17">
        <v>81.3</v>
      </c>
      <c r="O29" s="17">
        <v>81.2</v>
      </c>
      <c r="P29" s="90">
        <v>81.400000000000006</v>
      </c>
      <c r="Q29" s="19">
        <v>81.400000000000006</v>
      </c>
    </row>
    <row r="30" spans="2:17" x14ac:dyDescent="0.2">
      <c r="B30" s="65" t="s">
        <v>17</v>
      </c>
      <c r="C30" s="17">
        <v>73.8</v>
      </c>
      <c r="D30" s="17">
        <v>74.2</v>
      </c>
      <c r="E30" s="17">
        <v>74.5</v>
      </c>
      <c r="F30" s="17">
        <v>74.7</v>
      </c>
      <c r="G30" s="17">
        <v>74.900000000000006</v>
      </c>
      <c r="H30" s="17">
        <v>75</v>
      </c>
      <c r="I30" s="17">
        <v>75.3</v>
      </c>
      <c r="J30" s="17">
        <v>75.400000000000006</v>
      </c>
      <c r="K30" s="17">
        <v>75.599999999999994</v>
      </c>
      <c r="L30" s="17">
        <v>75.900000000000006</v>
      </c>
      <c r="M30" s="17">
        <v>76.400000000000006</v>
      </c>
      <c r="N30" s="72">
        <v>76.8</v>
      </c>
      <c r="O30" s="17">
        <v>76.900000000000006</v>
      </c>
      <c r="P30" s="90">
        <v>77.099999999999994</v>
      </c>
      <c r="Q30" s="19">
        <v>77.099999999999994</v>
      </c>
    </row>
    <row r="31" spans="2:17" x14ac:dyDescent="0.2">
      <c r="B31" s="65" t="s">
        <v>3</v>
      </c>
      <c r="C31" s="17">
        <v>76.8</v>
      </c>
      <c r="D31" s="17">
        <v>77.2</v>
      </c>
      <c r="E31" s="17">
        <v>77.400000000000006</v>
      </c>
      <c r="F31" s="17">
        <v>77.5</v>
      </c>
      <c r="G31" s="17">
        <v>78.400000000000006</v>
      </c>
      <c r="H31" s="17">
        <v>78.2</v>
      </c>
      <c r="I31" s="17">
        <v>79</v>
      </c>
      <c r="J31" s="17">
        <v>79.3</v>
      </c>
      <c r="K31" s="17">
        <v>79.5</v>
      </c>
      <c r="L31" s="17">
        <v>79.7</v>
      </c>
      <c r="M31" s="17">
        <v>80.099999999999994</v>
      </c>
      <c r="N31" s="72">
        <v>80.7</v>
      </c>
      <c r="O31" s="17">
        <v>80.599999999999994</v>
      </c>
      <c r="P31" s="90">
        <v>80.900000000000006</v>
      </c>
      <c r="Q31" s="19">
        <v>80.900000000000006</v>
      </c>
    </row>
    <row r="32" spans="2:17" x14ac:dyDescent="0.2">
      <c r="B32" s="66" t="s">
        <v>27</v>
      </c>
      <c r="C32" s="17">
        <v>73.3</v>
      </c>
      <c r="D32" s="17">
        <v>73.599999999999994</v>
      </c>
      <c r="E32" s="17">
        <v>73.8</v>
      </c>
      <c r="F32" s="17">
        <v>73.8</v>
      </c>
      <c r="G32" s="17">
        <v>74.2</v>
      </c>
      <c r="H32" s="17">
        <v>74.099999999999994</v>
      </c>
      <c r="I32" s="17">
        <v>74.5</v>
      </c>
      <c r="J32" s="17">
        <v>74.599999999999994</v>
      </c>
      <c r="K32" s="17">
        <v>74.900000000000006</v>
      </c>
      <c r="L32" s="17">
        <v>75.3</v>
      </c>
      <c r="M32" s="17">
        <v>75.599999999999994</v>
      </c>
      <c r="N32" s="72">
        <v>76.099999999999994</v>
      </c>
      <c r="O32" s="17">
        <v>76.3</v>
      </c>
      <c r="P32" s="90">
        <v>76.599999999999994</v>
      </c>
      <c r="Q32" s="19">
        <v>76.599999999999994</v>
      </c>
    </row>
    <row r="33" spans="2:17" x14ac:dyDescent="0.2">
      <c r="B33" s="66" t="s">
        <v>28</v>
      </c>
      <c r="C33" s="17">
        <v>75.099999999999994</v>
      </c>
      <c r="D33" s="17">
        <v>75.3</v>
      </c>
      <c r="E33" s="17">
        <v>75.400000000000006</v>
      </c>
      <c r="F33" s="17">
        <v>75.3</v>
      </c>
      <c r="G33" s="17">
        <v>75.900000000000006</v>
      </c>
      <c r="H33" s="17">
        <v>76.099999999999994</v>
      </c>
      <c r="I33" s="17">
        <v>76.7</v>
      </c>
      <c r="J33" s="17">
        <v>77</v>
      </c>
      <c r="K33" s="17">
        <v>77.3</v>
      </c>
      <c r="L33" s="17">
        <v>77.400000000000006</v>
      </c>
      <c r="M33" s="33">
        <v>77.7</v>
      </c>
      <c r="N33" s="73">
        <v>78</v>
      </c>
      <c r="O33" s="17">
        <v>78.099999999999994</v>
      </c>
      <c r="P33" s="90">
        <v>78.3</v>
      </c>
      <c r="Q33" s="19">
        <v>78.3</v>
      </c>
    </row>
    <row r="34" spans="2:17" x14ac:dyDescent="0.2">
      <c r="B34" s="65" t="s">
        <v>45</v>
      </c>
      <c r="C34" s="17">
        <v>71.2</v>
      </c>
      <c r="D34" s="17">
        <v>71.099999999999994</v>
      </c>
      <c r="E34" s="17">
        <v>70.900000000000006</v>
      </c>
      <c r="F34" s="17">
        <v>71</v>
      </c>
      <c r="G34" s="17">
        <v>71.400000000000006</v>
      </c>
      <c r="H34" s="17">
        <v>71.900000000000006</v>
      </c>
      <c r="I34" s="17">
        <v>72.5</v>
      </c>
      <c r="J34" s="17">
        <v>73.099999999999994</v>
      </c>
      <c r="K34" s="17">
        <v>73.5</v>
      </c>
      <c r="L34" s="29">
        <v>73.7</v>
      </c>
      <c r="M34" s="74">
        <v>73.7</v>
      </c>
      <c r="N34" s="74">
        <v>74.400000000000006</v>
      </c>
      <c r="O34" s="68">
        <v>74.400000000000006</v>
      </c>
      <c r="P34" s="94">
        <v>75.2</v>
      </c>
      <c r="Q34" s="31">
        <v>75.2</v>
      </c>
    </row>
    <row r="35" spans="2:17" x14ac:dyDescent="0.2">
      <c r="B35" s="65" t="s">
        <v>12</v>
      </c>
      <c r="C35" s="17">
        <v>78</v>
      </c>
      <c r="D35" s="17">
        <v>78.2</v>
      </c>
      <c r="E35" s="17">
        <v>78.3</v>
      </c>
      <c r="F35" s="17">
        <v>78.400000000000006</v>
      </c>
      <c r="G35" s="17">
        <v>79</v>
      </c>
      <c r="H35" s="17">
        <v>79.2</v>
      </c>
      <c r="I35" s="17">
        <v>79.5</v>
      </c>
      <c r="J35" s="17">
        <v>79.7</v>
      </c>
      <c r="K35" s="17">
        <v>79.8</v>
      </c>
      <c r="L35" s="17">
        <v>80.400000000000006</v>
      </c>
      <c r="M35" s="34">
        <v>80.599999999999994</v>
      </c>
      <c r="N35" s="34">
        <v>81</v>
      </c>
      <c r="O35" s="16">
        <v>81</v>
      </c>
      <c r="P35" s="92">
        <v>81.099999999999994</v>
      </c>
      <c r="Q35" s="18">
        <v>81.099999999999994</v>
      </c>
    </row>
    <row r="36" spans="2:17" x14ac:dyDescent="0.2">
      <c r="B36" s="65" t="s">
        <v>29</v>
      </c>
      <c r="C36" s="17">
        <v>76.2</v>
      </c>
      <c r="D36" s="17">
        <v>76.400000000000006</v>
      </c>
      <c r="E36" s="17">
        <v>76.599999999999994</v>
      </c>
      <c r="F36" s="17">
        <v>76.400000000000006</v>
      </c>
      <c r="G36" s="17">
        <v>77.2</v>
      </c>
      <c r="H36" s="17">
        <v>77.5</v>
      </c>
      <c r="I36" s="17">
        <v>78.3</v>
      </c>
      <c r="J36" s="17">
        <v>78.400000000000006</v>
      </c>
      <c r="K36" s="17">
        <v>79.099999999999994</v>
      </c>
      <c r="L36" s="17">
        <v>79.400000000000006</v>
      </c>
      <c r="M36" s="17">
        <v>79.8</v>
      </c>
      <c r="N36" s="17">
        <v>80.099999999999994</v>
      </c>
      <c r="O36" s="17">
        <v>80.3</v>
      </c>
      <c r="P36" s="90">
        <v>80.5</v>
      </c>
      <c r="Q36" s="19">
        <v>80.5</v>
      </c>
    </row>
    <row r="37" spans="2:17" x14ac:dyDescent="0.2">
      <c r="B37" s="65" t="s">
        <v>9</v>
      </c>
      <c r="C37" s="17">
        <v>79.8</v>
      </c>
      <c r="D37" s="17">
        <v>79.900000000000006</v>
      </c>
      <c r="E37" s="17">
        <v>80</v>
      </c>
      <c r="F37" s="17">
        <v>80.3</v>
      </c>
      <c r="G37" s="17">
        <v>80.7</v>
      </c>
      <c r="H37" s="17">
        <v>80.7</v>
      </c>
      <c r="I37" s="17">
        <v>81</v>
      </c>
      <c r="J37" s="17">
        <v>81.099999999999994</v>
      </c>
      <c r="K37" s="17">
        <v>81.3</v>
      </c>
      <c r="L37" s="17">
        <v>81.5</v>
      </c>
      <c r="M37" s="17">
        <v>81.599999999999994</v>
      </c>
      <c r="N37" s="17">
        <v>81.900000000000006</v>
      </c>
      <c r="O37" s="17">
        <v>81.8</v>
      </c>
      <c r="P37" s="90">
        <v>82</v>
      </c>
      <c r="Q37" s="19">
        <v>82</v>
      </c>
    </row>
    <row r="38" spans="2:17" x14ac:dyDescent="0.2">
      <c r="B38" s="13" t="s">
        <v>148</v>
      </c>
      <c r="C38" s="26">
        <v>77.7</v>
      </c>
      <c r="D38" s="26">
        <v>77.7</v>
      </c>
      <c r="E38" s="38">
        <v>77.7</v>
      </c>
      <c r="F38" s="38">
        <v>77.7</v>
      </c>
      <c r="G38" s="38">
        <v>78.400000000000006</v>
      </c>
      <c r="H38" s="38">
        <v>78.5</v>
      </c>
      <c r="I38" s="38">
        <v>78.900000000000006</v>
      </c>
      <c r="J38" s="38">
        <v>79.099999999999994</v>
      </c>
      <c r="K38" s="38">
        <v>79.400000000000006</v>
      </c>
      <c r="L38" s="38">
        <v>79.599999999999994</v>
      </c>
      <c r="M38" s="38">
        <v>79.900000000000006</v>
      </c>
      <c r="N38" s="38">
        <v>80.3</v>
      </c>
      <c r="O38" s="38">
        <v>80.3</v>
      </c>
      <c r="P38" s="95">
        <v>80.599999999999994</v>
      </c>
      <c r="Q38" s="26">
        <v>80.599999999999994</v>
      </c>
    </row>
    <row r="39" spans="2:17" x14ac:dyDescent="0.2">
      <c r="B39" s="6" t="s">
        <v>47</v>
      </c>
      <c r="C39" s="75">
        <v>77.7</v>
      </c>
      <c r="D39" s="75">
        <v>77.7</v>
      </c>
      <c r="E39" s="76">
        <v>77.7</v>
      </c>
      <c r="F39" s="76">
        <v>77.8</v>
      </c>
      <c r="G39" s="76">
        <v>78.400000000000006</v>
      </c>
      <c r="H39" s="76">
        <v>78.5</v>
      </c>
      <c r="I39" s="76">
        <v>79</v>
      </c>
      <c r="J39" s="76">
        <v>79.2</v>
      </c>
      <c r="K39" s="76">
        <v>79.400000000000006</v>
      </c>
      <c r="L39" s="76">
        <v>79.7</v>
      </c>
      <c r="M39" s="76">
        <v>80</v>
      </c>
      <c r="N39" s="76">
        <v>80.3</v>
      </c>
      <c r="O39" s="77">
        <v>80.3</v>
      </c>
      <c r="P39" s="96">
        <v>80.599999999999994</v>
      </c>
      <c r="Q39" s="75">
        <v>80.599999999999994</v>
      </c>
    </row>
    <row r="40" spans="2:17" x14ac:dyDescent="0.2">
      <c r="B40" s="11" t="s">
        <v>94</v>
      </c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91"/>
      <c r="Q40" s="81"/>
    </row>
    <row r="41" spans="2:17" x14ac:dyDescent="0.2">
      <c r="B41" s="11" t="s">
        <v>161</v>
      </c>
      <c r="C41" s="98">
        <v>78.900000000000006</v>
      </c>
      <c r="D41" s="98">
        <v>78.900000000000006</v>
      </c>
      <c r="E41" s="79">
        <v>78.900000000000006</v>
      </c>
      <c r="F41" s="79">
        <v>78.900000000000006</v>
      </c>
      <c r="G41" s="79">
        <v>79.599999999999994</v>
      </c>
      <c r="H41" s="79">
        <v>79.599999999999994</v>
      </c>
      <c r="I41" s="79">
        <v>80.099999999999994</v>
      </c>
      <c r="J41" s="79">
        <v>80.3</v>
      </c>
      <c r="K41" s="79">
        <v>80.5</v>
      </c>
      <c r="L41" s="79">
        <v>80.8</v>
      </c>
      <c r="M41" s="79">
        <v>81.099999999999994</v>
      </c>
      <c r="N41" s="79">
        <v>81.400000000000006</v>
      </c>
      <c r="O41" s="78">
        <v>81.400000000000006</v>
      </c>
      <c r="P41" s="97">
        <v>81.7</v>
      </c>
      <c r="Q41" s="80">
        <v>81.7</v>
      </c>
    </row>
    <row r="42" spans="2:17" x14ac:dyDescent="0.2">
      <c r="B42" s="86" t="s">
        <v>141</v>
      </c>
      <c r="C42" s="87">
        <f t="shared" ref="C42:O42" si="0">MIN(C10:C37)</f>
        <v>70.2</v>
      </c>
      <c r="D42" s="87">
        <f t="shared" si="0"/>
        <v>70.2</v>
      </c>
      <c r="E42" s="87">
        <f t="shared" si="0"/>
        <v>70.2</v>
      </c>
      <c r="F42" s="87">
        <f t="shared" si="0"/>
        <v>70.599999999999994</v>
      </c>
      <c r="G42" s="87">
        <f t="shared" si="0"/>
        <v>70.900000000000006</v>
      </c>
      <c r="H42" s="87">
        <f t="shared" si="0"/>
        <v>70.599999999999994</v>
      </c>
      <c r="I42" s="87">
        <f t="shared" si="0"/>
        <v>70.599999999999994</v>
      </c>
      <c r="J42" s="87">
        <f t="shared" si="0"/>
        <v>70.7</v>
      </c>
      <c r="K42" s="87">
        <f t="shared" si="0"/>
        <v>71.7</v>
      </c>
      <c r="L42" s="87">
        <f t="shared" si="0"/>
        <v>72.8</v>
      </c>
      <c r="M42" s="87">
        <f t="shared" si="0"/>
        <v>73.099999999999994</v>
      </c>
      <c r="N42" s="87">
        <f t="shared" si="0"/>
        <v>73.7</v>
      </c>
      <c r="O42" s="87">
        <f t="shared" si="0"/>
        <v>74.099999999999994</v>
      </c>
      <c r="P42" s="87">
        <f>MIN(P10:P37)</f>
        <v>74.099999999999994</v>
      </c>
      <c r="Q42" s="87">
        <f>MIN(Q10:Q37)</f>
        <v>74.099999999999994</v>
      </c>
    </row>
    <row r="43" spans="2:17" x14ac:dyDescent="0.2">
      <c r="B43" s="86" t="s">
        <v>142</v>
      </c>
      <c r="C43" s="87">
        <f t="shared" ref="C43:O43" si="1">MAX(C10:C37)</f>
        <v>79.900000000000006</v>
      </c>
      <c r="D43" s="87">
        <f t="shared" si="1"/>
        <v>80.3</v>
      </c>
      <c r="E43" s="87">
        <f t="shared" si="1"/>
        <v>80.400000000000006</v>
      </c>
      <c r="F43" s="87">
        <f t="shared" si="1"/>
        <v>80.3</v>
      </c>
      <c r="G43" s="87">
        <f t="shared" si="1"/>
        <v>80.900000000000006</v>
      </c>
      <c r="H43" s="87">
        <f t="shared" si="1"/>
        <v>80.900000000000006</v>
      </c>
      <c r="I43" s="87">
        <f t="shared" si="1"/>
        <v>81.400000000000006</v>
      </c>
      <c r="J43" s="87">
        <f t="shared" si="1"/>
        <v>81.599999999999994</v>
      </c>
      <c r="K43" s="87">
        <f t="shared" si="1"/>
        <v>81.7</v>
      </c>
      <c r="L43" s="87">
        <f t="shared" si="1"/>
        <v>81.900000000000006</v>
      </c>
      <c r="M43" s="87">
        <f t="shared" si="1"/>
        <v>82.4</v>
      </c>
      <c r="N43" s="87">
        <f t="shared" si="1"/>
        <v>82.6</v>
      </c>
      <c r="O43" s="87">
        <f t="shared" si="1"/>
        <v>82.5</v>
      </c>
      <c r="P43" s="87">
        <f>MAX(P10:P37)</f>
        <v>83.2</v>
      </c>
      <c r="Q43" s="87">
        <f>MAX(Q10:Q37)</f>
        <v>83.2</v>
      </c>
    </row>
    <row r="44" spans="2:17" ht="25.5" x14ac:dyDescent="0.2">
      <c r="B44" s="84" t="s">
        <v>152</v>
      </c>
      <c r="C44" s="85"/>
      <c r="D44" s="85" t="str">
        <f>IF($B$47="Maximiser",IF(D27&lt;C27,"DET",IF(D27=C27,"EGAL","AM")),IF($B$47="Minimiser",(IF(D27&gt;C27,"DET",IF(D27=C27,"EGAL","AM")))))</f>
        <v>EGAL</v>
      </c>
      <c r="E44" s="85" t="str">
        <f t="shared" ref="E44:O44" si="2">IF($B$47="Maximiser",IF(E27&lt;D27,"DET",IF(E27=D27,"EGAL","AM")),IF($B$47="Minimiser",(IF(E27&gt;D27,"DET",IF(E27=D27,"EGAL","AM")))))</f>
        <v>AM</v>
      </c>
      <c r="F44" s="85" t="str">
        <f t="shared" si="2"/>
        <v>DET</v>
      </c>
      <c r="G44" s="85" t="str">
        <f t="shared" si="2"/>
        <v>AM</v>
      </c>
      <c r="H44" s="85" t="str">
        <f t="shared" si="2"/>
        <v>AM</v>
      </c>
      <c r="I44" s="85" t="str">
        <f t="shared" si="2"/>
        <v>DET</v>
      </c>
      <c r="J44" s="85" t="str">
        <f t="shared" si="2"/>
        <v>AM</v>
      </c>
      <c r="K44" s="85" t="str">
        <f t="shared" si="2"/>
        <v>AM</v>
      </c>
      <c r="L44" s="85" t="str">
        <f t="shared" si="2"/>
        <v>AM</v>
      </c>
      <c r="M44" s="85" t="str">
        <f t="shared" si="2"/>
        <v>EGAL</v>
      </c>
      <c r="N44" s="85" t="str">
        <f t="shared" si="2"/>
        <v>AM</v>
      </c>
      <c r="O44" s="85" t="str">
        <f t="shared" si="2"/>
        <v>AM</v>
      </c>
      <c r="P44" s="85" t="str">
        <f t="shared" ref="P44" si="3">IF($B$47="Maximiser",IF(P27&lt;O27,"DET",IF(P27=O27,"EGAL","AM")),IF($B$47="Minimiser",(IF(P27&gt;O27,"DET",IF(P27=O27,"EGAL","AM")))))</f>
        <v>AM</v>
      </c>
      <c r="Q44" s="104" t="s">
        <v>158</v>
      </c>
    </row>
    <row r="45" spans="2:17" ht="25.5" x14ac:dyDescent="0.2">
      <c r="B45" s="15" t="s">
        <v>153</v>
      </c>
      <c r="C45" s="85" t="str">
        <f>IF($B$47="Maximiser",IF(C27&lt;0.8*C38,"R",IF(C27&gt;1.2*C38,"V","O")),IF($B$47="Minimiser",IF(C27&lt;0.8*C38,"V",IF(C27&gt;1.2*C38,"R","O"))))</f>
        <v>O</v>
      </c>
      <c r="D45" s="85" t="str">
        <f t="shared" ref="D45:P45" si="4">IF($B$47="Maximiser",IF(D27&lt;0.8*D38,"R",IF(D27&gt;1.2*D38,"V","O")),IF($B$47="Minimiser",IF(D27&lt;0.8*D38,"V",IF(D27&gt;1.2*D38,"R","O"))))</f>
        <v>O</v>
      </c>
      <c r="E45" s="85" t="str">
        <f t="shared" si="4"/>
        <v>O</v>
      </c>
      <c r="F45" s="85" t="str">
        <f t="shared" si="4"/>
        <v>O</v>
      </c>
      <c r="G45" s="85" t="str">
        <f t="shared" si="4"/>
        <v>O</v>
      </c>
      <c r="H45" s="85" t="str">
        <f t="shared" si="4"/>
        <v>O</v>
      </c>
      <c r="I45" s="85" t="str">
        <f t="shared" si="4"/>
        <v>O</v>
      </c>
      <c r="J45" s="85" t="str">
        <f t="shared" si="4"/>
        <v>O</v>
      </c>
      <c r="K45" s="85" t="str">
        <f t="shared" si="4"/>
        <v>O</v>
      </c>
      <c r="L45" s="85" t="str">
        <f t="shared" si="4"/>
        <v>O</v>
      </c>
      <c r="M45" s="85" t="str">
        <f t="shared" si="4"/>
        <v>O</v>
      </c>
      <c r="N45" s="85" t="str">
        <f t="shared" si="4"/>
        <v>O</v>
      </c>
      <c r="O45" s="85" t="str">
        <f t="shared" si="4"/>
        <v>O</v>
      </c>
      <c r="P45" s="85" t="str">
        <f t="shared" si="4"/>
        <v>O</v>
      </c>
      <c r="Q45" s="85" t="str">
        <f t="shared" ref="Q45" si="5">IF($B$47="Maximiser",IF(Q27&lt;0.8*Q38,"R",IF(Q27&gt;1.2*Q38,"V","O")),IF($B$47="Minimiser",IF(Q27&lt;0.8*Q38,"V",IF(Q27&gt;1.2*Q38,"R","O"))))</f>
        <v>O</v>
      </c>
    </row>
    <row r="46" spans="2:17" x14ac:dyDescent="0.2">
      <c r="B46" s="86">
        <v>28</v>
      </c>
      <c r="C46" s="87">
        <v>2</v>
      </c>
      <c r="D46" s="87">
        <v>1</v>
      </c>
      <c r="E46" s="87">
        <v>0</v>
      </c>
      <c r="F46" s="87">
        <v>0</v>
      </c>
      <c r="G46" s="87">
        <v>0</v>
      </c>
      <c r="H46" s="87">
        <v>0</v>
      </c>
      <c r="I46" s="87">
        <v>0</v>
      </c>
      <c r="J46" s="87">
        <v>0</v>
      </c>
      <c r="K46" s="87">
        <v>0</v>
      </c>
      <c r="L46" s="87">
        <v>0</v>
      </c>
      <c r="M46" s="87">
        <v>0</v>
      </c>
      <c r="N46" s="87">
        <v>0</v>
      </c>
      <c r="O46" s="87">
        <v>0</v>
      </c>
      <c r="P46" s="87">
        <v>0</v>
      </c>
      <c r="Q46" s="87">
        <v>28</v>
      </c>
    </row>
    <row r="47" spans="2:17" x14ac:dyDescent="0.2">
      <c r="B47" s="37" t="s">
        <v>154</v>
      </c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</row>
    <row r="48" spans="2:17" x14ac:dyDescent="0.2">
      <c r="C48" s="103">
        <f>IF($B$47="Maximiser",RANK(C27,C$10:C$37),COUNTIFS(C10:C37,"&lt;"&amp;C27)+1)</f>
        <v>10</v>
      </c>
      <c r="D48" s="103">
        <f t="shared" ref="D48:Q48" si="6">IF($B$47="Maximiser",RANK(D27,D$10:D$37),COUNTIFS(D10:D37,"&lt;"&amp;D27)+1)</f>
        <v>14</v>
      </c>
      <c r="E48" s="103">
        <f t="shared" si="6"/>
        <v>14</v>
      </c>
      <c r="F48" s="103">
        <f t="shared" si="6"/>
        <v>15</v>
      </c>
      <c r="G48" s="103">
        <f t="shared" si="6"/>
        <v>10</v>
      </c>
      <c r="H48" s="103">
        <f t="shared" si="6"/>
        <v>5</v>
      </c>
      <c r="I48" s="103">
        <f t="shared" si="6"/>
        <v>14</v>
      </c>
      <c r="J48" s="103">
        <f t="shared" si="6"/>
        <v>15</v>
      </c>
      <c r="K48" s="103">
        <f t="shared" si="6"/>
        <v>5</v>
      </c>
      <c r="L48" s="103">
        <f t="shared" si="6"/>
        <v>7</v>
      </c>
      <c r="M48" s="103">
        <f t="shared" si="6"/>
        <v>8</v>
      </c>
      <c r="N48" s="103">
        <f t="shared" si="6"/>
        <v>7</v>
      </c>
      <c r="O48" s="103">
        <f t="shared" si="6"/>
        <v>5</v>
      </c>
      <c r="P48" s="103">
        <f t="shared" si="6"/>
        <v>6</v>
      </c>
      <c r="Q48" s="103">
        <f t="shared" si="6"/>
        <v>6</v>
      </c>
    </row>
    <row r="49" spans="2:5" x14ac:dyDescent="0.2">
      <c r="E49" s="25"/>
    </row>
    <row r="50" spans="2:5" x14ac:dyDescent="0.2">
      <c r="B50" s="5" t="s">
        <v>143</v>
      </c>
      <c r="C50" s="5" t="s">
        <v>137</v>
      </c>
    </row>
    <row r="51" spans="2:5" x14ac:dyDescent="0.2">
      <c r="B51" s="64" t="s">
        <v>144</v>
      </c>
    </row>
    <row r="52" spans="2:5" x14ac:dyDescent="0.2">
      <c r="C52" s="5" t="s">
        <v>132</v>
      </c>
    </row>
    <row r="53" spans="2:5" x14ac:dyDescent="0.2">
      <c r="C53" s="5" t="s">
        <v>138</v>
      </c>
    </row>
  </sheetData>
  <phoneticPr fontId="0" type="noConversion"/>
  <conditionalFormatting sqref="C27:Q27">
    <cfRule type="cellIs" dxfId="47" priority="82" stopIfTrue="1" operator="greaterThan">
      <formula>$C$38*1.2</formula>
    </cfRule>
    <cfRule type="cellIs" dxfId="46" priority="83" stopIfTrue="1" operator="lessThan">
      <formula>$C$38*0.8</formula>
    </cfRule>
    <cfRule type="cellIs" dxfId="45" priority="84" stopIfTrue="1" operator="between">
      <formula>$C$38*0.8</formula>
      <formula>$C$38*1.2</formula>
    </cfRule>
  </conditionalFormatting>
  <conditionalFormatting sqref="C45:Q45">
    <cfRule type="containsText" dxfId="44" priority="1" stopIfTrue="1" operator="containsText" text="O">
      <formula>NOT(ISERROR(SEARCH("O",C45)))</formula>
    </cfRule>
    <cfRule type="containsText" dxfId="43" priority="2" stopIfTrue="1" operator="containsText" text="R">
      <formula>NOT(ISERROR(SEARCH("R",C45)))</formula>
    </cfRule>
    <cfRule type="containsText" dxfId="42" priority="3" stopIfTrue="1" operator="containsText" text="V">
      <formula>NOT(ISERROR(SEARCH("V",C45)))</formula>
    </cfRule>
  </conditionalFormatting>
  <hyperlinks>
    <hyperlink ref="C2" r:id="rId1"/>
    <hyperlink ref="B51" r:id="rId2"/>
  </hyperlinks>
  <pageMargins left="0.75" right="0.75" top="1" bottom="1" header="0.4921259845" footer="0.4921259845"/>
  <pageSetup paperSize="9" orientation="portrait" r:id="rId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Q64"/>
  <sheetViews>
    <sheetView zoomScale="80" zoomScaleNormal="80" workbookViewId="0">
      <selection activeCell="K38" sqref="K38"/>
    </sheetView>
  </sheetViews>
  <sheetFormatPr defaultRowHeight="12.75" x14ac:dyDescent="0.2"/>
  <cols>
    <col min="1" max="1" width="4.28515625" style="5" customWidth="1"/>
    <col min="2" max="2" width="18" style="5" bestFit="1" customWidth="1"/>
    <col min="3" max="3" width="10.7109375" style="5" customWidth="1"/>
    <col min="4" max="17" width="7.140625" style="5" customWidth="1"/>
    <col min="18" max="16384" width="9.140625" style="5"/>
  </cols>
  <sheetData>
    <row r="1" spans="2:17" x14ac:dyDescent="0.2">
      <c r="B1" s="1" t="s">
        <v>18</v>
      </c>
      <c r="C1" s="20" t="s">
        <v>34</v>
      </c>
      <c r="E1" s="25"/>
      <c r="F1" s="25"/>
      <c r="G1" s="25"/>
      <c r="H1" s="25"/>
      <c r="I1" s="25"/>
    </row>
    <row r="2" spans="2:17" x14ac:dyDescent="0.2">
      <c r="B2" s="3" t="s">
        <v>19</v>
      </c>
      <c r="C2" s="35" t="s">
        <v>124</v>
      </c>
      <c r="E2" s="25"/>
      <c r="F2" s="25"/>
      <c r="G2" s="25"/>
      <c r="H2" s="25"/>
      <c r="I2" s="25"/>
    </row>
    <row r="3" spans="2:17" ht="19.5" customHeight="1" x14ac:dyDescent="0.2">
      <c r="B3" s="3" t="s">
        <v>20</v>
      </c>
      <c r="C3" s="20" t="s">
        <v>30</v>
      </c>
      <c r="E3" s="25"/>
      <c r="F3" s="25"/>
      <c r="G3" s="25"/>
      <c r="H3" s="25"/>
      <c r="I3" s="25"/>
    </row>
    <row r="4" spans="2:17" ht="15.75" customHeight="1" x14ac:dyDescent="0.2">
      <c r="B4" s="3" t="s">
        <v>21</v>
      </c>
      <c r="C4" s="20" t="s">
        <v>31</v>
      </c>
      <c r="E4" s="25"/>
      <c r="F4" s="25"/>
      <c r="G4" s="25"/>
      <c r="H4" s="25"/>
      <c r="I4" s="25"/>
    </row>
    <row r="5" spans="2:17" ht="18" customHeight="1" x14ac:dyDescent="0.2">
      <c r="B5" s="3" t="s">
        <v>42</v>
      </c>
      <c r="C5" s="12">
        <v>42177</v>
      </c>
      <c r="D5" s="83"/>
      <c r="E5" s="36"/>
      <c r="F5" s="25" t="s">
        <v>108</v>
      </c>
      <c r="G5" s="25"/>
      <c r="H5" s="25" t="s">
        <v>113</v>
      </c>
      <c r="I5" s="25"/>
      <c r="L5" s="27" t="s">
        <v>125</v>
      </c>
    </row>
    <row r="6" spans="2:17" ht="18" customHeight="1" x14ac:dyDescent="0.2">
      <c r="B6" s="3"/>
      <c r="C6" s="12"/>
      <c r="D6" s="82"/>
      <c r="E6" s="36"/>
      <c r="F6" s="25" t="s">
        <v>109</v>
      </c>
      <c r="H6" s="25" t="s">
        <v>111</v>
      </c>
      <c r="I6" s="25"/>
    </row>
    <row r="7" spans="2:17" ht="18" customHeight="1" x14ac:dyDescent="0.2">
      <c r="B7" s="3"/>
      <c r="C7" s="12"/>
      <c r="D7" s="82"/>
      <c r="E7" s="36"/>
      <c r="F7" s="25" t="s">
        <v>110</v>
      </c>
      <c r="H7" s="25" t="s">
        <v>112</v>
      </c>
      <c r="I7" s="25"/>
    </row>
    <row r="8" spans="2:17" x14ac:dyDescent="0.2">
      <c r="B8" s="37"/>
      <c r="C8" s="37"/>
      <c r="D8" s="2"/>
    </row>
    <row r="9" spans="2:17" x14ac:dyDescent="0.2">
      <c r="B9" s="7"/>
      <c r="C9" s="9" t="s">
        <v>85</v>
      </c>
      <c r="D9" s="9" t="s">
        <v>86</v>
      </c>
      <c r="E9" s="9" t="s">
        <v>87</v>
      </c>
      <c r="F9" s="9" t="s">
        <v>88</v>
      </c>
      <c r="G9" s="9" t="s">
        <v>89</v>
      </c>
      <c r="H9" s="9" t="s">
        <v>90</v>
      </c>
      <c r="I9" s="9" t="s">
        <v>91</v>
      </c>
      <c r="J9" s="9" t="s">
        <v>92</v>
      </c>
      <c r="K9" s="9" t="s">
        <v>93</v>
      </c>
      <c r="L9" s="9" t="s">
        <v>101</v>
      </c>
      <c r="M9" s="9" t="s">
        <v>102</v>
      </c>
      <c r="N9" s="9" t="s">
        <v>116</v>
      </c>
      <c r="O9" s="9" t="s">
        <v>126</v>
      </c>
      <c r="P9" s="9" t="s">
        <v>151</v>
      </c>
      <c r="Q9" s="9" t="s">
        <v>163</v>
      </c>
    </row>
    <row r="10" spans="2:17" x14ac:dyDescent="0.2">
      <c r="B10" s="65" t="s">
        <v>11</v>
      </c>
      <c r="C10" s="17">
        <v>21</v>
      </c>
      <c r="D10" s="17">
        <v>21</v>
      </c>
      <c r="E10" s="17">
        <v>22</v>
      </c>
      <c r="F10" s="17">
        <v>23</v>
      </c>
      <c r="G10" s="17">
        <v>23</v>
      </c>
      <c r="H10" s="17">
        <v>22</v>
      </c>
      <c r="I10" s="17">
        <v>22</v>
      </c>
      <c r="J10" s="17">
        <v>26</v>
      </c>
      <c r="K10" s="17">
        <v>26</v>
      </c>
      <c r="L10" s="17">
        <v>26</v>
      </c>
      <c r="M10" s="17">
        <v>25.7</v>
      </c>
      <c r="N10" s="17">
        <v>25.6</v>
      </c>
      <c r="O10" s="17">
        <v>25.6</v>
      </c>
      <c r="P10" s="90">
        <v>26.5</v>
      </c>
      <c r="Q10" s="19">
        <v>26.5</v>
      </c>
    </row>
    <row r="11" spans="2:17" x14ac:dyDescent="0.2">
      <c r="B11" s="65" t="s">
        <v>13</v>
      </c>
      <c r="C11" s="17">
        <v>20</v>
      </c>
      <c r="D11" s="17">
        <v>20</v>
      </c>
      <c r="E11" s="19">
        <v>18.5</v>
      </c>
      <c r="F11" s="17">
        <v>17</v>
      </c>
      <c r="G11" s="17">
        <v>18</v>
      </c>
      <c r="H11" s="17">
        <v>18</v>
      </c>
      <c r="I11" s="17">
        <v>20</v>
      </c>
      <c r="J11" s="17">
        <v>26.7</v>
      </c>
      <c r="K11" s="17">
        <v>26.2</v>
      </c>
      <c r="L11" s="17">
        <v>25.5</v>
      </c>
      <c r="M11" s="17">
        <v>25.2</v>
      </c>
      <c r="N11" s="17">
        <v>24.9</v>
      </c>
      <c r="O11" s="17">
        <v>24.7</v>
      </c>
      <c r="P11" s="90">
        <v>24.3</v>
      </c>
      <c r="Q11" s="19">
        <v>24.3</v>
      </c>
    </row>
    <row r="12" spans="2:17" x14ac:dyDescent="0.2">
      <c r="B12" s="65" t="s">
        <v>6</v>
      </c>
      <c r="C12" s="17">
        <v>13</v>
      </c>
      <c r="D12" s="17">
        <v>12</v>
      </c>
      <c r="E12" s="19">
        <v>8</v>
      </c>
      <c r="F12" s="19">
        <v>8</v>
      </c>
      <c r="G12" s="17">
        <v>6</v>
      </c>
      <c r="H12" s="17">
        <v>7</v>
      </c>
      <c r="I12" s="17">
        <v>7</v>
      </c>
      <c r="J12" s="17">
        <v>15.3</v>
      </c>
      <c r="K12" s="17">
        <v>15.2</v>
      </c>
      <c r="L12" s="17">
        <v>15.1</v>
      </c>
      <c r="M12" s="17">
        <v>15.1</v>
      </c>
      <c r="N12" s="17">
        <v>15.1</v>
      </c>
      <c r="O12" s="17">
        <v>15</v>
      </c>
      <c r="P12" s="90">
        <v>14.7</v>
      </c>
      <c r="Q12" s="19">
        <v>14.7</v>
      </c>
    </row>
    <row r="13" spans="2:17" x14ac:dyDescent="0.2">
      <c r="B13" s="65" t="s">
        <v>44</v>
      </c>
      <c r="C13" s="19">
        <v>22</v>
      </c>
      <c r="D13" s="17">
        <v>22</v>
      </c>
      <c r="E13" s="17">
        <v>21</v>
      </c>
      <c r="F13" s="17">
        <v>18</v>
      </c>
      <c r="G13" s="17">
        <v>16</v>
      </c>
      <c r="H13" s="17">
        <v>15</v>
      </c>
      <c r="I13" s="17">
        <v>14</v>
      </c>
      <c r="J13" s="17">
        <v>12.6</v>
      </c>
      <c r="K13" s="17">
        <v>13.2</v>
      </c>
      <c r="L13" s="17">
        <v>14.5</v>
      </c>
      <c r="M13" s="17">
        <v>14.1</v>
      </c>
      <c r="N13" s="17">
        <v>13.5</v>
      </c>
      <c r="O13" s="17">
        <v>14.7</v>
      </c>
      <c r="P13" s="90">
        <v>14.2</v>
      </c>
      <c r="Q13" s="19">
        <v>14.2</v>
      </c>
    </row>
    <row r="14" spans="2:17" x14ac:dyDescent="0.2">
      <c r="B14" s="65" t="s">
        <v>22</v>
      </c>
      <c r="C14" s="17">
        <v>26</v>
      </c>
      <c r="D14" s="17">
        <v>26</v>
      </c>
      <c r="E14" s="17">
        <v>25</v>
      </c>
      <c r="F14" s="17">
        <v>25</v>
      </c>
      <c r="G14" s="17">
        <v>25</v>
      </c>
      <c r="H14" s="17">
        <v>25</v>
      </c>
      <c r="I14" s="17">
        <v>24</v>
      </c>
      <c r="J14" s="17">
        <v>29.4</v>
      </c>
      <c r="K14" s="17">
        <v>27.6</v>
      </c>
      <c r="L14" s="17">
        <v>27</v>
      </c>
      <c r="M14" s="17">
        <v>26.1</v>
      </c>
      <c r="N14" s="17">
        <v>25.5</v>
      </c>
      <c r="O14" s="17">
        <v>25.5</v>
      </c>
      <c r="P14" s="90">
        <v>25.2</v>
      </c>
      <c r="Q14" s="19">
        <v>25.2</v>
      </c>
    </row>
    <row r="15" spans="2:17" x14ac:dyDescent="0.2">
      <c r="B15" s="65" t="s">
        <v>145</v>
      </c>
      <c r="C15" s="19">
        <v>11.9</v>
      </c>
      <c r="D15" s="19">
        <v>11.9</v>
      </c>
      <c r="E15" s="19">
        <v>11.9</v>
      </c>
      <c r="F15" s="19">
        <v>11.9</v>
      </c>
      <c r="G15" s="19">
        <v>11.9</v>
      </c>
      <c r="H15" s="19">
        <v>11.9</v>
      </c>
      <c r="I15" s="19">
        <v>11.9</v>
      </c>
      <c r="J15" s="19">
        <v>11.9</v>
      </c>
      <c r="K15" s="19">
        <v>11.9</v>
      </c>
      <c r="L15" s="19">
        <v>11.9</v>
      </c>
      <c r="M15" s="19">
        <v>11.9</v>
      </c>
      <c r="N15" s="17">
        <v>11.9</v>
      </c>
      <c r="O15" s="17">
        <v>12.4</v>
      </c>
      <c r="P15" s="90">
        <v>9.1999999999999993</v>
      </c>
      <c r="Q15" s="19">
        <v>9.1999999999999993</v>
      </c>
    </row>
    <row r="16" spans="2:17" x14ac:dyDescent="0.2">
      <c r="B16" s="65" t="s">
        <v>5</v>
      </c>
      <c r="C16" s="17">
        <v>15</v>
      </c>
      <c r="D16" s="17">
        <v>15</v>
      </c>
      <c r="E16" s="17">
        <v>18</v>
      </c>
      <c r="F16" s="17">
        <v>18</v>
      </c>
      <c r="G16" s="17">
        <v>17</v>
      </c>
      <c r="H16" s="17">
        <v>18</v>
      </c>
      <c r="I16" s="17">
        <v>17</v>
      </c>
      <c r="J16" s="17">
        <v>16.7</v>
      </c>
      <c r="K16" s="17">
        <v>16.2</v>
      </c>
      <c r="L16" s="17">
        <v>16.8</v>
      </c>
      <c r="M16" s="17">
        <v>18.8</v>
      </c>
      <c r="N16" s="17">
        <v>18.399999999999999</v>
      </c>
      <c r="O16" s="17">
        <v>17.5</v>
      </c>
      <c r="P16" s="90">
        <v>17.100000000000001</v>
      </c>
      <c r="Q16" s="19">
        <v>17.100000000000001</v>
      </c>
    </row>
    <row r="17" spans="2:17" x14ac:dyDescent="0.2">
      <c r="B17" s="65" t="s">
        <v>14</v>
      </c>
      <c r="C17" s="17">
        <v>15</v>
      </c>
      <c r="D17" s="17">
        <v>17</v>
      </c>
      <c r="E17" s="17">
        <v>21</v>
      </c>
      <c r="F17" s="17">
        <v>18</v>
      </c>
      <c r="G17" s="17">
        <v>15</v>
      </c>
      <c r="H17" s="17">
        <v>13</v>
      </c>
      <c r="I17" s="17">
        <v>13</v>
      </c>
      <c r="J17" s="17">
        <v>22.8</v>
      </c>
      <c r="K17" s="17">
        <v>21.3</v>
      </c>
      <c r="L17" s="17">
        <v>22.7</v>
      </c>
      <c r="M17" s="17">
        <v>22.4</v>
      </c>
      <c r="N17" s="17">
        <v>23.8</v>
      </c>
      <c r="O17" s="17">
        <v>23.8</v>
      </c>
      <c r="P17" s="90">
        <v>24.1</v>
      </c>
      <c r="Q17" s="19">
        <v>24.1</v>
      </c>
    </row>
    <row r="18" spans="2:17" x14ac:dyDescent="0.2">
      <c r="B18" s="65" t="s">
        <v>23</v>
      </c>
      <c r="C18" s="17">
        <v>25</v>
      </c>
      <c r="D18" s="17">
        <v>24</v>
      </c>
      <c r="E18" s="17">
        <v>24</v>
      </c>
      <c r="F18" s="17">
        <v>24</v>
      </c>
      <c r="G18" s="17">
        <v>24</v>
      </c>
      <c r="H18" s="17">
        <v>25</v>
      </c>
      <c r="I18" s="19">
        <v>25</v>
      </c>
      <c r="J18" s="17">
        <v>30.5</v>
      </c>
      <c r="K18" s="17">
        <v>28.3</v>
      </c>
      <c r="L18" s="17">
        <v>27.7</v>
      </c>
      <c r="M18" s="17">
        <v>28.5</v>
      </c>
      <c r="N18" s="17">
        <v>26.9</v>
      </c>
      <c r="O18" s="17">
        <v>28.9</v>
      </c>
      <c r="P18" s="90">
        <v>29</v>
      </c>
      <c r="Q18" s="19">
        <v>29</v>
      </c>
    </row>
    <row r="19" spans="2:17" x14ac:dyDescent="0.2">
      <c r="B19" s="65" t="s">
        <v>8</v>
      </c>
      <c r="C19" s="17">
        <v>17</v>
      </c>
      <c r="D19" s="17">
        <v>17</v>
      </c>
      <c r="E19" s="17">
        <v>20</v>
      </c>
      <c r="F19" s="17">
        <v>20</v>
      </c>
      <c r="G19" s="17">
        <v>20</v>
      </c>
      <c r="H19" s="17">
        <v>20</v>
      </c>
      <c r="I19" s="17">
        <v>20</v>
      </c>
      <c r="J19" s="17">
        <v>19.399999999999999</v>
      </c>
      <c r="K19" s="17">
        <v>19</v>
      </c>
      <c r="L19" s="17">
        <v>19.8</v>
      </c>
      <c r="M19" s="17">
        <v>19.399999999999999</v>
      </c>
      <c r="N19" s="17">
        <v>18.7</v>
      </c>
      <c r="O19" s="17">
        <v>18.7</v>
      </c>
      <c r="P19" s="90">
        <v>18</v>
      </c>
      <c r="Q19" s="19">
        <v>18</v>
      </c>
    </row>
    <row r="20" spans="2:17" x14ac:dyDescent="0.2">
      <c r="B20" s="65" t="s">
        <v>2</v>
      </c>
      <c r="C20" s="17">
        <v>13</v>
      </c>
      <c r="D20" s="17">
        <v>14</v>
      </c>
      <c r="E20" s="17">
        <v>13</v>
      </c>
      <c r="F20" s="17">
        <v>12</v>
      </c>
      <c r="G20" s="17">
        <v>12</v>
      </c>
      <c r="H20" s="17">
        <v>12</v>
      </c>
      <c r="I20" s="17">
        <v>11</v>
      </c>
      <c r="J20" s="17">
        <v>16.8</v>
      </c>
      <c r="K20" s="17">
        <v>17</v>
      </c>
      <c r="L20" s="17">
        <v>15.6</v>
      </c>
      <c r="M20" s="17">
        <v>15.6</v>
      </c>
      <c r="N20" s="17">
        <v>14.4</v>
      </c>
      <c r="O20" s="17">
        <v>14.1</v>
      </c>
      <c r="P20" s="90">
        <v>13.8</v>
      </c>
      <c r="Q20" s="19">
        <v>13.8</v>
      </c>
    </row>
    <row r="21" spans="2:17" x14ac:dyDescent="0.2">
      <c r="B21" s="65" t="s">
        <v>15</v>
      </c>
      <c r="C21" s="17">
        <v>15</v>
      </c>
      <c r="D21" s="17">
        <v>18</v>
      </c>
      <c r="E21" s="17">
        <v>17</v>
      </c>
      <c r="F21" s="17">
        <v>11</v>
      </c>
      <c r="G21" s="17">
        <v>10</v>
      </c>
      <c r="H21" s="17">
        <v>9</v>
      </c>
      <c r="I21" s="17">
        <v>10</v>
      </c>
      <c r="J21" s="17">
        <v>20.5</v>
      </c>
      <c r="K21" s="17">
        <v>21.9</v>
      </c>
      <c r="L21" s="19">
        <v>20.8</v>
      </c>
      <c r="M21" s="17">
        <v>19.7</v>
      </c>
      <c r="N21" s="19">
        <v>19.7</v>
      </c>
      <c r="O21" s="19">
        <v>19.7</v>
      </c>
      <c r="P21" s="19">
        <v>19.7</v>
      </c>
      <c r="Q21" s="19">
        <v>19.7</v>
      </c>
    </row>
    <row r="22" spans="2:17" x14ac:dyDescent="0.2">
      <c r="B22" s="65" t="s">
        <v>16</v>
      </c>
      <c r="C22" s="17">
        <v>21</v>
      </c>
      <c r="D22" s="17">
        <v>20</v>
      </c>
      <c r="E22" s="17">
        <v>16</v>
      </c>
      <c r="F22" s="17">
        <v>12</v>
      </c>
      <c r="G22" s="17">
        <v>14</v>
      </c>
      <c r="H22" s="17">
        <v>11</v>
      </c>
      <c r="I22" s="17">
        <v>11</v>
      </c>
      <c r="J22" s="17">
        <v>16.8</v>
      </c>
      <c r="K22" s="17">
        <v>15.9</v>
      </c>
      <c r="L22" s="17">
        <v>15</v>
      </c>
      <c r="M22" s="17">
        <v>15.4</v>
      </c>
      <c r="N22" s="17">
        <v>14.4</v>
      </c>
      <c r="O22" s="17">
        <v>15.7</v>
      </c>
      <c r="P22" s="90">
        <v>13.9</v>
      </c>
      <c r="Q22" s="19">
        <v>13.9</v>
      </c>
    </row>
    <row r="23" spans="2:17" x14ac:dyDescent="0.2">
      <c r="B23" s="65" t="s">
        <v>4</v>
      </c>
      <c r="C23" s="17">
        <v>19</v>
      </c>
      <c r="D23" s="17">
        <v>17</v>
      </c>
      <c r="E23" s="19">
        <v>15.5</v>
      </c>
      <c r="F23" s="17">
        <v>14</v>
      </c>
      <c r="G23" s="17">
        <v>11</v>
      </c>
      <c r="H23" s="17">
        <v>9</v>
      </c>
      <c r="I23" s="17">
        <v>9</v>
      </c>
      <c r="J23" s="17">
        <v>25.8</v>
      </c>
      <c r="K23" s="17">
        <v>21.6</v>
      </c>
      <c r="L23" s="17">
        <v>21.4</v>
      </c>
      <c r="M23" s="17">
        <v>22.7</v>
      </c>
      <c r="N23" s="17">
        <v>20.8</v>
      </c>
      <c r="O23" s="17">
        <v>20.6</v>
      </c>
      <c r="P23" s="19">
        <v>20.6</v>
      </c>
      <c r="Q23" s="19">
        <v>20.6</v>
      </c>
    </row>
    <row r="24" spans="2:17" x14ac:dyDescent="0.2">
      <c r="B24" s="65" t="s">
        <v>10</v>
      </c>
      <c r="C24" s="17">
        <v>6</v>
      </c>
      <c r="D24" s="17">
        <v>6</v>
      </c>
      <c r="E24" s="19">
        <v>6.5</v>
      </c>
      <c r="F24" s="19">
        <v>6.5</v>
      </c>
      <c r="G24" s="17">
        <v>7</v>
      </c>
      <c r="H24" s="17">
        <v>9</v>
      </c>
      <c r="I24" s="19">
        <v>9</v>
      </c>
      <c r="J24" s="17">
        <v>16.399999999999999</v>
      </c>
      <c r="K24" s="17">
        <v>16</v>
      </c>
      <c r="L24" s="17">
        <v>16.100000000000001</v>
      </c>
      <c r="M24" s="17">
        <v>15.8</v>
      </c>
      <c r="N24" s="17">
        <v>14.6</v>
      </c>
      <c r="O24" s="17">
        <v>14.8</v>
      </c>
      <c r="P24" s="90">
        <v>15.6</v>
      </c>
      <c r="Q24" s="19">
        <v>15.6</v>
      </c>
    </row>
    <row r="25" spans="2:17" x14ac:dyDescent="0.2">
      <c r="B25" s="65" t="s">
        <v>24</v>
      </c>
      <c r="C25" s="17">
        <v>20</v>
      </c>
      <c r="D25" s="17">
        <v>16</v>
      </c>
      <c r="E25" s="17">
        <v>16</v>
      </c>
      <c r="F25" s="17">
        <v>16</v>
      </c>
      <c r="G25" s="17">
        <v>14</v>
      </c>
      <c r="H25" s="17">
        <v>16</v>
      </c>
      <c r="I25" s="17">
        <v>16</v>
      </c>
      <c r="J25" s="17">
        <v>17.8</v>
      </c>
      <c r="K25" s="17">
        <v>15.5</v>
      </c>
      <c r="L25" s="17">
        <v>17.2</v>
      </c>
      <c r="M25" s="17">
        <v>17</v>
      </c>
      <c r="N25" s="17">
        <v>14.3</v>
      </c>
      <c r="O25" s="17">
        <v>14.3</v>
      </c>
      <c r="P25" s="90">
        <v>14.4</v>
      </c>
      <c r="Q25" s="19">
        <v>14.4</v>
      </c>
    </row>
    <row r="26" spans="2:17" x14ac:dyDescent="0.2">
      <c r="B26" s="65" t="s">
        <v>25</v>
      </c>
      <c r="C26" s="17">
        <v>16</v>
      </c>
      <c r="D26" s="17">
        <v>16</v>
      </c>
      <c r="E26" s="17">
        <v>16</v>
      </c>
      <c r="F26" s="17">
        <v>17</v>
      </c>
      <c r="G26" s="17">
        <v>16</v>
      </c>
      <c r="H26" s="17">
        <v>15</v>
      </c>
      <c r="I26" s="17">
        <v>16</v>
      </c>
      <c r="J26" s="17">
        <v>25.9</v>
      </c>
      <c r="K26" s="17">
        <v>25.2</v>
      </c>
      <c r="L26" s="17">
        <v>21.4</v>
      </c>
      <c r="M26" s="17">
        <v>19.100000000000001</v>
      </c>
      <c r="N26" s="17">
        <v>16.7</v>
      </c>
      <c r="O26" s="17">
        <v>16.600000000000001</v>
      </c>
      <c r="P26" s="90">
        <v>16.3</v>
      </c>
      <c r="Q26" s="19">
        <v>16.3</v>
      </c>
    </row>
    <row r="27" spans="2:17" x14ac:dyDescent="0.2">
      <c r="B27" s="65" t="s">
        <v>1</v>
      </c>
      <c r="C27" s="17">
        <v>15</v>
      </c>
      <c r="D27" s="17">
        <v>16</v>
      </c>
      <c r="E27" s="17">
        <v>17</v>
      </c>
      <c r="F27" s="17">
        <v>15</v>
      </c>
      <c r="G27" s="17">
        <v>14</v>
      </c>
      <c r="H27" s="17">
        <v>14</v>
      </c>
      <c r="I27" s="17">
        <v>14</v>
      </c>
      <c r="J27" s="17">
        <v>15.3</v>
      </c>
      <c r="K27" s="17">
        <v>14.8</v>
      </c>
      <c r="L27" s="17">
        <v>14.2</v>
      </c>
      <c r="M27" s="17">
        <v>13.7</v>
      </c>
      <c r="N27" s="17">
        <v>13.6</v>
      </c>
      <c r="O27" s="17">
        <v>13.6</v>
      </c>
      <c r="P27" s="90">
        <v>13.3</v>
      </c>
      <c r="Q27" s="19">
        <v>13.3</v>
      </c>
    </row>
    <row r="28" spans="2:17" x14ac:dyDescent="0.2">
      <c r="B28" s="65" t="s">
        <v>26</v>
      </c>
      <c r="C28" s="17">
        <v>11</v>
      </c>
      <c r="D28" s="17">
        <v>9</v>
      </c>
      <c r="E28" s="17">
        <v>6</v>
      </c>
      <c r="F28" s="17">
        <v>4</v>
      </c>
      <c r="G28" s="17">
        <v>4</v>
      </c>
      <c r="H28" s="17">
        <v>4</v>
      </c>
      <c r="I28" s="17">
        <v>3</v>
      </c>
      <c r="J28" s="17">
        <v>14.9</v>
      </c>
      <c r="K28" s="17">
        <v>18.5</v>
      </c>
      <c r="L28" s="17">
        <v>16.2</v>
      </c>
      <c r="M28" s="17">
        <v>15.5</v>
      </c>
      <c r="N28" s="17">
        <v>15</v>
      </c>
      <c r="O28" s="17">
        <v>14.6</v>
      </c>
      <c r="P28" s="90">
        <v>13.6</v>
      </c>
      <c r="Q28" s="19">
        <v>13.6</v>
      </c>
    </row>
    <row r="29" spans="2:17" x14ac:dyDescent="0.2">
      <c r="B29" s="65" t="s">
        <v>7</v>
      </c>
      <c r="C29" s="17">
        <v>21</v>
      </c>
      <c r="D29" s="17">
        <v>19</v>
      </c>
      <c r="E29" s="17">
        <v>19</v>
      </c>
      <c r="F29" s="17">
        <v>18</v>
      </c>
      <c r="G29" s="17">
        <v>19</v>
      </c>
      <c r="H29" s="17">
        <v>18</v>
      </c>
      <c r="I29" s="19">
        <v>18</v>
      </c>
      <c r="J29" s="17">
        <v>19.5</v>
      </c>
      <c r="K29" s="17">
        <v>19</v>
      </c>
      <c r="L29" s="17">
        <v>18.5</v>
      </c>
      <c r="M29" s="17">
        <v>17.7</v>
      </c>
      <c r="N29" s="17">
        <v>17.8</v>
      </c>
      <c r="O29" s="17">
        <v>17.100000000000001</v>
      </c>
      <c r="P29" s="90">
        <v>16.7</v>
      </c>
      <c r="Q29" s="19">
        <v>16.7</v>
      </c>
    </row>
    <row r="30" spans="2:17" x14ac:dyDescent="0.2">
      <c r="B30" s="65" t="s">
        <v>17</v>
      </c>
      <c r="C30" s="19">
        <v>12</v>
      </c>
      <c r="D30" s="17">
        <v>12</v>
      </c>
      <c r="E30" s="17">
        <v>11</v>
      </c>
      <c r="F30" s="17">
        <v>11</v>
      </c>
      <c r="G30" s="17">
        <v>10</v>
      </c>
      <c r="H30" s="17">
        <v>10</v>
      </c>
      <c r="I30" s="17">
        <v>12</v>
      </c>
      <c r="J30" s="17">
        <v>21.5</v>
      </c>
      <c r="K30" s="17">
        <v>19.7</v>
      </c>
      <c r="L30" s="17">
        <v>17.899999999999999</v>
      </c>
      <c r="M30" s="17">
        <v>16.100000000000001</v>
      </c>
      <c r="N30" s="17">
        <v>15.9</v>
      </c>
      <c r="O30" s="17">
        <v>15.6</v>
      </c>
      <c r="P30" s="90">
        <v>15.6</v>
      </c>
      <c r="Q30" s="19">
        <v>15.6</v>
      </c>
    </row>
    <row r="31" spans="2:17" x14ac:dyDescent="0.2">
      <c r="B31" s="65" t="s">
        <v>3</v>
      </c>
      <c r="C31" s="17">
        <v>8</v>
      </c>
      <c r="D31" s="17">
        <v>10</v>
      </c>
      <c r="E31" s="17">
        <v>8</v>
      </c>
      <c r="F31" s="17">
        <v>9</v>
      </c>
      <c r="G31" s="17">
        <v>5</v>
      </c>
      <c r="H31" s="17">
        <v>9</v>
      </c>
      <c r="I31" s="17">
        <v>8</v>
      </c>
      <c r="J31" s="17">
        <v>21.4</v>
      </c>
      <c r="K31" s="17">
        <v>22.6</v>
      </c>
      <c r="L31" s="17">
        <v>21</v>
      </c>
      <c r="M31" s="17">
        <v>22.8</v>
      </c>
      <c r="N31" s="17">
        <v>21.1</v>
      </c>
      <c r="O31" s="17">
        <v>22.2</v>
      </c>
      <c r="P31" s="90">
        <v>20.9</v>
      </c>
      <c r="Q31" s="19">
        <v>20.9</v>
      </c>
    </row>
    <row r="32" spans="2:17" x14ac:dyDescent="0.2">
      <c r="B32" s="66" t="s">
        <v>27</v>
      </c>
      <c r="C32" s="17">
        <v>22</v>
      </c>
      <c r="D32" s="17">
        <v>23</v>
      </c>
      <c r="E32" s="17">
        <v>27</v>
      </c>
      <c r="F32" s="17">
        <v>23</v>
      </c>
      <c r="G32" s="17">
        <v>24</v>
      </c>
      <c r="H32" s="17">
        <v>24</v>
      </c>
      <c r="I32" s="17">
        <v>22</v>
      </c>
      <c r="J32" s="17">
        <v>23.9</v>
      </c>
      <c r="K32" s="17">
        <v>20.8</v>
      </c>
      <c r="L32" s="17">
        <v>22.4</v>
      </c>
      <c r="M32" s="17">
        <v>20.2</v>
      </c>
      <c r="N32" s="17">
        <v>19.600000000000001</v>
      </c>
      <c r="O32" s="17">
        <v>22</v>
      </c>
      <c r="P32" s="90">
        <v>20.7</v>
      </c>
      <c r="Q32" s="19">
        <v>20.7</v>
      </c>
    </row>
    <row r="33" spans="1:17" x14ac:dyDescent="0.2">
      <c r="B33" s="66" t="s">
        <v>28</v>
      </c>
      <c r="C33" s="17">
        <v>22</v>
      </c>
      <c r="D33" s="17">
        <v>20</v>
      </c>
      <c r="E33" s="17">
        <v>19</v>
      </c>
      <c r="F33" s="17">
        <v>19</v>
      </c>
      <c r="G33" s="17">
        <v>19</v>
      </c>
      <c r="H33" s="17">
        <v>19</v>
      </c>
      <c r="I33" s="17">
        <v>18</v>
      </c>
      <c r="J33" s="17">
        <v>24.5</v>
      </c>
      <c r="K33" s="17">
        <v>21.1</v>
      </c>
      <c r="L33" s="17">
        <v>21</v>
      </c>
      <c r="M33" s="17">
        <v>16.100000000000001</v>
      </c>
      <c r="N33" s="17">
        <v>16.100000000000001</v>
      </c>
      <c r="O33" s="17">
        <v>14.8</v>
      </c>
      <c r="P33" s="90">
        <v>15</v>
      </c>
      <c r="Q33" s="19">
        <v>15</v>
      </c>
    </row>
    <row r="34" spans="1:17" x14ac:dyDescent="0.2">
      <c r="B34" s="65" t="s">
        <v>45</v>
      </c>
      <c r="C34" s="17">
        <v>17</v>
      </c>
      <c r="D34" s="17">
        <v>18</v>
      </c>
      <c r="E34" s="17">
        <v>17</v>
      </c>
      <c r="F34" s="17">
        <v>18</v>
      </c>
      <c r="G34" s="17">
        <v>14</v>
      </c>
      <c r="H34" s="17">
        <v>13</v>
      </c>
      <c r="I34" s="17">
        <v>10</v>
      </c>
      <c r="J34" s="17">
        <v>13.3</v>
      </c>
      <c r="K34" s="17">
        <v>11.2</v>
      </c>
      <c r="L34" s="17">
        <v>9.8000000000000007</v>
      </c>
      <c r="M34" s="17">
        <v>6.9</v>
      </c>
      <c r="N34" s="17">
        <v>8.5</v>
      </c>
      <c r="O34" s="17">
        <v>7.4</v>
      </c>
      <c r="P34" s="90">
        <v>8</v>
      </c>
      <c r="Q34" s="19">
        <v>8</v>
      </c>
    </row>
    <row r="35" spans="1:17" x14ac:dyDescent="0.2">
      <c r="B35" s="65" t="s">
        <v>12</v>
      </c>
      <c r="C35" s="17">
        <v>21</v>
      </c>
      <c r="D35" s="17">
        <v>21</v>
      </c>
      <c r="E35" s="17">
        <v>23</v>
      </c>
      <c r="F35" s="17">
        <v>22</v>
      </c>
      <c r="G35" s="17">
        <v>22</v>
      </c>
      <c r="H35" s="17">
        <v>16</v>
      </c>
      <c r="I35" s="17">
        <v>21</v>
      </c>
      <c r="J35" s="17">
        <v>24</v>
      </c>
      <c r="K35" s="17">
        <v>24.3</v>
      </c>
      <c r="L35" s="17">
        <v>23.1</v>
      </c>
      <c r="M35" s="17">
        <v>22.8</v>
      </c>
      <c r="N35" s="17">
        <v>23.3</v>
      </c>
      <c r="O35" s="17">
        <v>21.5</v>
      </c>
      <c r="P35" s="90">
        <v>22</v>
      </c>
      <c r="Q35" s="19">
        <v>22</v>
      </c>
    </row>
    <row r="36" spans="1:17" x14ac:dyDescent="0.2">
      <c r="B36" s="65" t="s">
        <v>29</v>
      </c>
      <c r="C36" s="17">
        <v>12</v>
      </c>
      <c r="D36" s="17">
        <v>11</v>
      </c>
      <c r="E36" s="17">
        <v>9</v>
      </c>
      <c r="F36" s="17">
        <v>7</v>
      </c>
      <c r="G36" s="17">
        <v>8</v>
      </c>
      <c r="H36" s="17">
        <v>8</v>
      </c>
      <c r="I36" s="17">
        <v>8</v>
      </c>
      <c r="J36" s="17">
        <v>11.3</v>
      </c>
      <c r="K36" s="17">
        <v>10.6</v>
      </c>
      <c r="L36" s="17">
        <v>6.7</v>
      </c>
      <c r="M36" s="17">
        <v>6.9</v>
      </c>
      <c r="N36" s="17">
        <v>7.6</v>
      </c>
      <c r="O36" s="17">
        <v>7</v>
      </c>
      <c r="P36" s="90">
        <v>7.1</v>
      </c>
      <c r="Q36" s="19">
        <v>7.1</v>
      </c>
    </row>
    <row r="37" spans="1:17" x14ac:dyDescent="0.2">
      <c r="B37" s="65" t="s">
        <v>9</v>
      </c>
      <c r="C37" s="17">
        <v>18</v>
      </c>
      <c r="D37" s="17">
        <v>18</v>
      </c>
      <c r="E37" s="17">
        <v>17</v>
      </c>
      <c r="F37" s="17">
        <v>16</v>
      </c>
      <c r="G37" s="17">
        <v>17</v>
      </c>
      <c r="H37" s="17">
        <v>16</v>
      </c>
      <c r="I37" s="17">
        <v>16</v>
      </c>
      <c r="J37" s="17">
        <v>16.899999999999999</v>
      </c>
      <c r="K37" s="17">
        <v>15.6</v>
      </c>
      <c r="L37" s="17">
        <v>13.7</v>
      </c>
      <c r="M37" s="17">
        <v>12.9</v>
      </c>
      <c r="N37" s="17">
        <v>12.5</v>
      </c>
      <c r="O37" s="17">
        <v>12.1</v>
      </c>
      <c r="P37" s="90">
        <v>11.3</v>
      </c>
      <c r="Q37" s="19">
        <v>11.3</v>
      </c>
    </row>
    <row r="38" spans="1:17" x14ac:dyDescent="0.2">
      <c r="B38" s="40" t="s">
        <v>148</v>
      </c>
      <c r="C38" s="23">
        <v>16</v>
      </c>
      <c r="D38" s="23">
        <v>16</v>
      </c>
      <c r="E38" s="23">
        <v>16</v>
      </c>
      <c r="F38" s="23">
        <v>15</v>
      </c>
      <c r="G38" s="23">
        <v>15</v>
      </c>
      <c r="H38" s="23">
        <v>15</v>
      </c>
      <c r="I38" s="23">
        <v>15</v>
      </c>
      <c r="J38" s="23">
        <v>21.7</v>
      </c>
      <c r="K38" s="39">
        <v>21.7</v>
      </c>
      <c r="L38" s="39">
        <v>21.7</v>
      </c>
      <c r="M38" s="39">
        <v>21.7</v>
      </c>
      <c r="N38" s="39">
        <v>21.7</v>
      </c>
      <c r="O38" s="39">
        <v>21.7</v>
      </c>
      <c r="P38" s="39">
        <v>21.7</v>
      </c>
      <c r="Q38" s="39">
        <v>21.7</v>
      </c>
    </row>
    <row r="39" spans="1:17" x14ac:dyDescent="0.2">
      <c r="B39" s="40" t="s">
        <v>47</v>
      </c>
      <c r="C39" s="23">
        <v>16</v>
      </c>
      <c r="D39" s="23">
        <v>16</v>
      </c>
      <c r="E39" s="23">
        <v>16</v>
      </c>
      <c r="F39" s="23">
        <v>15</v>
      </c>
      <c r="G39" s="23">
        <v>15</v>
      </c>
      <c r="H39" s="23">
        <v>15</v>
      </c>
      <c r="I39" s="23">
        <v>15</v>
      </c>
      <c r="J39" s="23">
        <v>22.1</v>
      </c>
      <c r="K39" s="39">
        <v>22.1</v>
      </c>
      <c r="L39" s="39">
        <v>22.1</v>
      </c>
      <c r="M39" s="39">
        <v>22.1</v>
      </c>
      <c r="N39" s="39">
        <v>22.1</v>
      </c>
      <c r="O39" s="39">
        <v>22.1</v>
      </c>
      <c r="P39" s="39">
        <v>22.1</v>
      </c>
      <c r="Q39" s="39">
        <v>22.1</v>
      </c>
    </row>
    <row r="40" spans="1:17" x14ac:dyDescent="0.2">
      <c r="B40" s="40" t="s">
        <v>94</v>
      </c>
      <c r="C40" s="23"/>
      <c r="D40" s="23"/>
      <c r="E40" s="23"/>
      <c r="F40" s="23"/>
      <c r="G40" s="23"/>
      <c r="H40" s="23"/>
      <c r="I40" s="39"/>
      <c r="J40" s="23"/>
      <c r="K40" s="39"/>
      <c r="L40" s="39"/>
      <c r="M40" s="39"/>
      <c r="N40" s="39"/>
      <c r="O40" s="39"/>
      <c r="P40" s="39"/>
      <c r="Q40" s="39"/>
    </row>
    <row r="41" spans="1:17" x14ac:dyDescent="0.2">
      <c r="A41" s="20"/>
      <c r="B41" s="40" t="s">
        <v>161</v>
      </c>
      <c r="C41" s="23">
        <v>16</v>
      </c>
      <c r="D41" s="23">
        <v>16</v>
      </c>
      <c r="E41" s="23">
        <v>16</v>
      </c>
      <c r="F41" s="23">
        <v>16</v>
      </c>
      <c r="G41" s="23">
        <v>15</v>
      </c>
      <c r="H41" s="23">
        <v>15</v>
      </c>
      <c r="I41" s="39">
        <v>15</v>
      </c>
      <c r="J41" s="23">
        <v>22.3</v>
      </c>
      <c r="K41" s="39">
        <v>22.3</v>
      </c>
      <c r="L41" s="39">
        <v>22.3</v>
      </c>
      <c r="M41" s="39">
        <v>22.3</v>
      </c>
      <c r="N41" s="39">
        <v>22.3</v>
      </c>
      <c r="O41" s="39">
        <v>22.3</v>
      </c>
      <c r="P41" s="39">
        <v>22.3</v>
      </c>
      <c r="Q41" s="39">
        <v>22.3</v>
      </c>
    </row>
    <row r="42" spans="1:17" x14ac:dyDescent="0.2">
      <c r="B42" s="86" t="s">
        <v>141</v>
      </c>
      <c r="C42" s="87">
        <f t="shared" ref="C42:O42" si="0">MIN(C10:C37)</f>
        <v>6</v>
      </c>
      <c r="D42" s="87">
        <f t="shared" si="0"/>
        <v>6</v>
      </c>
      <c r="E42" s="87">
        <f t="shared" si="0"/>
        <v>6</v>
      </c>
      <c r="F42" s="87">
        <f t="shared" si="0"/>
        <v>4</v>
      </c>
      <c r="G42" s="87">
        <f t="shared" si="0"/>
        <v>4</v>
      </c>
      <c r="H42" s="87">
        <f t="shared" si="0"/>
        <v>4</v>
      </c>
      <c r="I42" s="87">
        <f t="shared" si="0"/>
        <v>3</v>
      </c>
      <c r="J42" s="87">
        <f t="shared" si="0"/>
        <v>11.3</v>
      </c>
      <c r="K42" s="87">
        <f t="shared" si="0"/>
        <v>10.6</v>
      </c>
      <c r="L42" s="87">
        <f t="shared" si="0"/>
        <v>6.7</v>
      </c>
      <c r="M42" s="87">
        <f t="shared" si="0"/>
        <v>6.9</v>
      </c>
      <c r="N42" s="87">
        <f t="shared" si="0"/>
        <v>7.6</v>
      </c>
      <c r="O42" s="87">
        <f t="shared" si="0"/>
        <v>7</v>
      </c>
      <c r="P42" s="87">
        <f>MIN(P10:P37)</f>
        <v>7.1</v>
      </c>
      <c r="Q42" s="87">
        <f>MIN(Q10:Q37)</f>
        <v>7.1</v>
      </c>
    </row>
    <row r="43" spans="1:17" x14ac:dyDescent="0.2">
      <c r="B43" s="86" t="s">
        <v>142</v>
      </c>
      <c r="C43" s="87">
        <f t="shared" ref="C43:O43" si="1">MAX(C10:C37)</f>
        <v>26</v>
      </c>
      <c r="D43" s="87">
        <f t="shared" si="1"/>
        <v>26</v>
      </c>
      <c r="E43" s="87">
        <f t="shared" si="1"/>
        <v>27</v>
      </c>
      <c r="F43" s="87">
        <f t="shared" si="1"/>
        <v>25</v>
      </c>
      <c r="G43" s="87">
        <f t="shared" si="1"/>
        <v>25</v>
      </c>
      <c r="H43" s="87">
        <f t="shared" si="1"/>
        <v>25</v>
      </c>
      <c r="I43" s="87">
        <f t="shared" si="1"/>
        <v>25</v>
      </c>
      <c r="J43" s="87">
        <f t="shared" si="1"/>
        <v>30.5</v>
      </c>
      <c r="K43" s="87">
        <f t="shared" si="1"/>
        <v>28.3</v>
      </c>
      <c r="L43" s="87">
        <f t="shared" si="1"/>
        <v>27.7</v>
      </c>
      <c r="M43" s="87">
        <f t="shared" si="1"/>
        <v>28.5</v>
      </c>
      <c r="N43" s="87">
        <f t="shared" si="1"/>
        <v>26.9</v>
      </c>
      <c r="O43" s="87">
        <f t="shared" si="1"/>
        <v>28.9</v>
      </c>
      <c r="P43" s="87">
        <f>MAX(P10:P37)</f>
        <v>29</v>
      </c>
      <c r="Q43" s="87">
        <f>MAX(Q10:Q37)</f>
        <v>29</v>
      </c>
    </row>
    <row r="44" spans="1:17" ht="25.5" x14ac:dyDescent="0.2">
      <c r="B44" s="84" t="s">
        <v>152</v>
      </c>
      <c r="C44" s="85"/>
      <c r="D44" s="85" t="str">
        <f>IF($B$47="Maximiser",IF(D27&lt;C27,"DET",IF(D27=C27,"EGAL","AM")),IF($B$47="Minimiser",(IF(D27&gt;C27,"DET",IF(D27=C27,"EGAL","AM")))))</f>
        <v>DET</v>
      </c>
      <c r="E44" s="85" t="str">
        <f t="shared" ref="E44:N44" si="2">IF($B$47="Maximiser",IF(E27&lt;D27,"DET",IF(E27=D27,"EGAL","AM")),IF($B$47="Minimiser",(IF(E27&gt;D27,"DET",IF(E27=D27,"EGAL","AM")))))</f>
        <v>DET</v>
      </c>
      <c r="F44" s="85" t="str">
        <f t="shared" si="2"/>
        <v>AM</v>
      </c>
      <c r="G44" s="85" t="str">
        <f t="shared" si="2"/>
        <v>AM</v>
      </c>
      <c r="H44" s="85" t="str">
        <f t="shared" si="2"/>
        <v>EGAL</v>
      </c>
      <c r="I44" s="85" t="str">
        <f t="shared" si="2"/>
        <v>EGAL</v>
      </c>
      <c r="J44" s="85" t="str">
        <f t="shared" si="2"/>
        <v>DET</v>
      </c>
      <c r="K44" s="85" t="str">
        <f t="shared" si="2"/>
        <v>AM</v>
      </c>
      <c r="L44" s="85" t="str">
        <f t="shared" si="2"/>
        <v>AM</v>
      </c>
      <c r="M44" s="85" t="str">
        <f t="shared" si="2"/>
        <v>AM</v>
      </c>
      <c r="N44" s="85" t="str">
        <f t="shared" si="2"/>
        <v>AM</v>
      </c>
      <c r="O44" s="85" t="str">
        <f t="shared" ref="O44" si="3">IF($B$47="Maximiser",IF(O27&lt;N27,"DET",IF(O27=N27,"EGAL","AM")),IF($B$47="Minimiser",(IF(O27&gt;N27,"DET",IF(O27=N27,"EGAL","AM")))))</f>
        <v>EGAL</v>
      </c>
      <c r="P44" s="85" t="str">
        <f t="shared" ref="P44" si="4">IF($B$47="Maximiser",IF(P27&lt;O27,"DET",IF(P27=O27,"EGAL","AM")),IF($B$47="Minimiser",(IF(P27&gt;O27,"DET",IF(P27=O27,"EGAL","AM")))))</f>
        <v>AM</v>
      </c>
      <c r="Q44" s="104" t="s">
        <v>158</v>
      </c>
    </row>
    <row r="45" spans="1:17" ht="38.25" x14ac:dyDescent="0.2">
      <c r="B45" s="15" t="s">
        <v>153</v>
      </c>
      <c r="C45" s="85" t="str">
        <f>IF($B$47="Maximiser",IF(C27&lt;0.8*C38,"R",IF(C27&gt;1.2*C38,"V","O")),IF($B$47="Minimiser",IF(C27&lt;0.8*C38,"V",IF(C27&gt;1.2*C38,"R","O"))))</f>
        <v>O</v>
      </c>
      <c r="D45" s="85" t="str">
        <f t="shared" ref="D45:P45" si="5">IF($B$47="Maximiser",IF(D27&lt;0.8*D38,"R",IF(D27&gt;1.2*D38,"V","O")),IF($B$47="Minimiser",IF(D27&lt;0.8*D38,"V",IF(D27&gt;1.2*D38,"R","O"))))</f>
        <v>O</v>
      </c>
      <c r="E45" s="85" t="str">
        <f t="shared" si="5"/>
        <v>O</v>
      </c>
      <c r="F45" s="85" t="str">
        <f t="shared" si="5"/>
        <v>O</v>
      </c>
      <c r="G45" s="85" t="str">
        <f t="shared" si="5"/>
        <v>O</v>
      </c>
      <c r="H45" s="85" t="str">
        <f t="shared" si="5"/>
        <v>O</v>
      </c>
      <c r="I45" s="85" t="str">
        <f t="shared" si="5"/>
        <v>O</v>
      </c>
      <c r="J45" s="85" t="str">
        <f t="shared" si="5"/>
        <v>V</v>
      </c>
      <c r="K45" s="85" t="str">
        <f t="shared" si="5"/>
        <v>V</v>
      </c>
      <c r="L45" s="85" t="str">
        <f t="shared" si="5"/>
        <v>V</v>
      </c>
      <c r="M45" s="85" t="str">
        <f t="shared" si="5"/>
        <v>V</v>
      </c>
      <c r="N45" s="85" t="str">
        <f t="shared" si="5"/>
        <v>V</v>
      </c>
      <c r="O45" s="85" t="str">
        <f t="shared" si="5"/>
        <v>V</v>
      </c>
      <c r="P45" s="85" t="str">
        <f t="shared" si="5"/>
        <v>V</v>
      </c>
      <c r="Q45" s="85" t="str">
        <f t="shared" ref="Q45" si="6">IF($B$47="Maximiser",IF(Q27&lt;0.8*Q38,"R",IF(Q27&gt;1.2*Q38,"V","O")),IF($B$47="Minimiser",IF(Q27&lt;0.8*Q38,"V",IF(Q27&gt;1.2*Q38,"R","O"))))</f>
        <v>V</v>
      </c>
    </row>
    <row r="46" spans="1:17" x14ac:dyDescent="0.2">
      <c r="A46" s="20"/>
      <c r="B46" s="86" t="s">
        <v>160</v>
      </c>
      <c r="C46" s="87">
        <v>3</v>
      </c>
      <c r="D46" s="87">
        <v>1</v>
      </c>
      <c r="E46" s="87">
        <v>5</v>
      </c>
      <c r="F46" s="87">
        <v>3</v>
      </c>
      <c r="G46" s="87">
        <v>1</v>
      </c>
      <c r="H46" s="87">
        <v>1</v>
      </c>
      <c r="I46" s="87">
        <v>4</v>
      </c>
      <c r="J46" s="87">
        <v>1</v>
      </c>
      <c r="K46" s="87">
        <v>1</v>
      </c>
      <c r="L46" s="87">
        <v>2</v>
      </c>
      <c r="M46" s="87">
        <v>1</v>
      </c>
      <c r="N46" s="87">
        <v>1</v>
      </c>
      <c r="O46" s="87">
        <v>1</v>
      </c>
      <c r="P46" s="87">
        <v>2</v>
      </c>
      <c r="Q46" s="87">
        <v>28</v>
      </c>
    </row>
    <row r="47" spans="1:17" x14ac:dyDescent="0.2">
      <c r="A47" s="20"/>
      <c r="B47" s="37" t="s">
        <v>155</v>
      </c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20"/>
    </row>
    <row r="48" spans="1:17" x14ac:dyDescent="0.2">
      <c r="A48" s="20"/>
      <c r="C48" s="103">
        <f>IF($B$47="Maximiser",RANK(C27,C$10:C$37),COUNTIFS(C10:C37,"&lt;"&amp;C27)+1)</f>
        <v>9</v>
      </c>
      <c r="D48" s="103">
        <f t="shared" ref="D48:Q48" si="7">IF($B$47="Maximiser",RANK(D27,D$10:D$37),COUNTIFS(D10:D37,"&lt;"&amp;D27)+1)</f>
        <v>10</v>
      </c>
      <c r="E48" s="103">
        <f t="shared" si="7"/>
        <v>13</v>
      </c>
      <c r="F48" s="103">
        <f t="shared" si="7"/>
        <v>12</v>
      </c>
      <c r="G48" s="103">
        <f t="shared" si="7"/>
        <v>11</v>
      </c>
      <c r="H48" s="103">
        <f t="shared" si="7"/>
        <v>14</v>
      </c>
      <c r="I48" s="103">
        <f t="shared" si="7"/>
        <v>14</v>
      </c>
      <c r="J48" s="103">
        <f t="shared" si="7"/>
        <v>6</v>
      </c>
      <c r="K48" s="103">
        <f t="shared" si="7"/>
        <v>5</v>
      </c>
      <c r="L48" s="103">
        <f t="shared" si="7"/>
        <v>5</v>
      </c>
      <c r="M48" s="103">
        <f t="shared" si="7"/>
        <v>5</v>
      </c>
      <c r="N48" s="103">
        <f t="shared" si="7"/>
        <v>6</v>
      </c>
      <c r="O48" s="103">
        <f t="shared" si="7"/>
        <v>5</v>
      </c>
      <c r="P48" s="103">
        <f t="shared" si="7"/>
        <v>5</v>
      </c>
      <c r="Q48" s="103">
        <f t="shared" si="7"/>
        <v>5</v>
      </c>
    </row>
    <row r="49" spans="1:17" x14ac:dyDescent="0.2">
      <c r="A49" s="20"/>
      <c r="B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Q49" s="20"/>
    </row>
    <row r="50" spans="1:17" x14ac:dyDescent="0.2">
      <c r="A50" s="20"/>
      <c r="B50" s="5" t="s">
        <v>143</v>
      </c>
      <c r="C50" s="20" t="s">
        <v>139</v>
      </c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Q50" s="20"/>
    </row>
    <row r="51" spans="1:17" x14ac:dyDescent="0.2">
      <c r="A51" s="20"/>
      <c r="B51" s="64" t="s">
        <v>144</v>
      </c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</row>
    <row r="52" spans="1:17" x14ac:dyDescent="0.2">
      <c r="A52" s="20"/>
      <c r="B52" s="20"/>
      <c r="C52" s="20" t="s">
        <v>140</v>
      </c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</row>
    <row r="53" spans="1:17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</row>
    <row r="54" spans="1:17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</row>
    <row r="55" spans="1:17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</row>
    <row r="56" spans="1:17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</row>
    <row r="57" spans="1:17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</row>
    <row r="58" spans="1:17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</row>
    <row r="59" spans="1:17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</row>
    <row r="60" spans="1:17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</row>
    <row r="61" spans="1:17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</row>
    <row r="62" spans="1:17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</row>
    <row r="63" spans="1:17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</row>
    <row r="64" spans="1:17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</row>
  </sheetData>
  <phoneticPr fontId="0" type="noConversion"/>
  <conditionalFormatting sqref="C27">
    <cfRule type="cellIs" dxfId="41" priority="55" stopIfTrue="1" operator="between">
      <formula>C$39*0.8</formula>
      <formula>C$39*1.2</formula>
    </cfRule>
    <cfRule type="cellIs" dxfId="40" priority="56" stopIfTrue="1" operator="lessThan">
      <formula>C$39*0.8</formula>
    </cfRule>
    <cfRule type="cellIs" dxfId="39" priority="57" stopIfTrue="1" operator="greaterThan">
      <formula>C$39*1.2</formula>
    </cfRule>
  </conditionalFormatting>
  <conditionalFormatting sqref="D27">
    <cfRule type="cellIs" dxfId="38" priority="49" stopIfTrue="1" operator="between">
      <formula>D$39*0.8</formula>
      <formula>D$39*1.2</formula>
    </cfRule>
    <cfRule type="cellIs" dxfId="37" priority="50" stopIfTrue="1" operator="lessThan">
      <formula>D$39*0.8</formula>
    </cfRule>
    <cfRule type="cellIs" dxfId="36" priority="51" stopIfTrue="1" operator="greaterThan">
      <formula>D$39*1.2</formula>
    </cfRule>
  </conditionalFormatting>
  <conditionalFormatting sqref="E27">
    <cfRule type="cellIs" dxfId="35" priority="46" stopIfTrue="1" operator="between">
      <formula>E$39*0.8</formula>
      <formula>E$39*1.2</formula>
    </cfRule>
    <cfRule type="cellIs" dxfId="34" priority="47" stopIfTrue="1" operator="lessThan">
      <formula>E$39*0.8</formula>
    </cfRule>
    <cfRule type="cellIs" dxfId="33" priority="48" stopIfTrue="1" operator="greaterThan">
      <formula>E$39*1.2</formula>
    </cfRule>
  </conditionalFormatting>
  <conditionalFormatting sqref="F27">
    <cfRule type="cellIs" dxfId="32" priority="43" stopIfTrue="1" operator="between">
      <formula>F$39*0.8</formula>
      <formula>F$39*1.2</formula>
    </cfRule>
    <cfRule type="cellIs" dxfId="31" priority="44" stopIfTrue="1" operator="lessThan">
      <formula>F$39*0.8</formula>
    </cfRule>
    <cfRule type="cellIs" dxfId="30" priority="45" stopIfTrue="1" operator="greaterThan">
      <formula>F$39*1.2</formula>
    </cfRule>
  </conditionalFormatting>
  <conditionalFormatting sqref="G27">
    <cfRule type="cellIs" dxfId="29" priority="40" stopIfTrue="1" operator="between">
      <formula>G$39*0.8</formula>
      <formula>G$39*1.2</formula>
    </cfRule>
    <cfRule type="cellIs" dxfId="28" priority="41" stopIfTrue="1" operator="lessThan">
      <formula>G$39*0.8</formula>
    </cfRule>
    <cfRule type="cellIs" dxfId="27" priority="42" stopIfTrue="1" operator="greaterThan">
      <formula>G$39*1.2</formula>
    </cfRule>
  </conditionalFormatting>
  <conditionalFormatting sqref="H27">
    <cfRule type="cellIs" dxfId="26" priority="37" stopIfTrue="1" operator="between">
      <formula>H$39*0.8</formula>
      <formula>H$39*1.2</formula>
    </cfRule>
    <cfRule type="cellIs" dxfId="25" priority="38" stopIfTrue="1" operator="lessThan">
      <formula>H$39*0.8</formula>
    </cfRule>
    <cfRule type="cellIs" dxfId="24" priority="39" stopIfTrue="1" operator="greaterThan">
      <formula>H$39*1.2</formula>
    </cfRule>
  </conditionalFormatting>
  <conditionalFormatting sqref="I27">
    <cfRule type="cellIs" dxfId="23" priority="34" stopIfTrue="1" operator="between">
      <formula>I$39*0.8</formula>
      <formula>I$39*1.2</formula>
    </cfRule>
    <cfRule type="cellIs" dxfId="22" priority="35" stopIfTrue="1" operator="lessThan">
      <formula>I$39*0.8</formula>
    </cfRule>
    <cfRule type="cellIs" dxfId="21" priority="36" stopIfTrue="1" operator="greaterThan">
      <formula>I$39*1.2</formula>
    </cfRule>
  </conditionalFormatting>
  <conditionalFormatting sqref="J27">
    <cfRule type="cellIs" dxfId="20" priority="31" stopIfTrue="1" operator="between">
      <formula>J$39*0.8</formula>
      <formula>J$39*1.2</formula>
    </cfRule>
    <cfRule type="cellIs" dxfId="19" priority="32" stopIfTrue="1" operator="lessThan">
      <formula>J$39*0.8</formula>
    </cfRule>
    <cfRule type="cellIs" dxfId="18" priority="33" stopIfTrue="1" operator="greaterThan">
      <formula>J$39*1.2</formula>
    </cfRule>
  </conditionalFormatting>
  <conditionalFormatting sqref="N27:O27">
    <cfRule type="cellIs" dxfId="17" priority="16" operator="between">
      <formula>N$39*0.8</formula>
      <formula>N$39*1.2</formula>
    </cfRule>
    <cfRule type="cellIs" dxfId="16" priority="17" operator="lessThan">
      <formula>N$39*0.8</formula>
    </cfRule>
    <cfRule type="cellIs" dxfId="15" priority="18" operator="greaterThan">
      <formula>N$39*1.2</formula>
    </cfRule>
  </conditionalFormatting>
  <conditionalFormatting sqref="N27:O27">
    <cfRule type="cellIs" dxfId="14" priority="13" stopIfTrue="1" operator="between">
      <formula>N$38*0.8</formula>
      <formula>N$38*1.2</formula>
    </cfRule>
    <cfRule type="cellIs" dxfId="13" priority="14" stopIfTrue="1" operator="lessThan">
      <formula>N$38*0.8</formula>
    </cfRule>
    <cfRule type="cellIs" dxfId="12" priority="15" stopIfTrue="1" operator="greaterThan">
      <formula>N$38*1.2</formula>
    </cfRule>
  </conditionalFormatting>
  <conditionalFormatting sqref="K27:M27">
    <cfRule type="cellIs" dxfId="11" priority="11" stopIfTrue="1" operator="lessThan">
      <formula>K$39*0.8</formula>
    </cfRule>
    <cfRule type="cellIs" dxfId="10" priority="12" stopIfTrue="1" operator="greaterThan">
      <formula>K$38*1.2</formula>
    </cfRule>
  </conditionalFormatting>
  <conditionalFormatting sqref="L13">
    <cfRule type="cellIs" dxfId="9" priority="10" stopIfTrue="1" operator="between">
      <formula>L$38*0.8</formula>
      <formula>L$38*1.2</formula>
    </cfRule>
  </conditionalFormatting>
  <conditionalFormatting sqref="P27:Q27">
    <cfRule type="cellIs" dxfId="8" priority="7" operator="between">
      <formula>P$39*0.8</formula>
      <formula>P$39*1.2</formula>
    </cfRule>
    <cfRule type="cellIs" dxfId="7" priority="8" operator="lessThan">
      <formula>P$39*0.8</formula>
    </cfRule>
    <cfRule type="cellIs" dxfId="6" priority="9" operator="greaterThan">
      <formula>P$39*1.2</formula>
    </cfRule>
  </conditionalFormatting>
  <conditionalFormatting sqref="P27:Q27">
    <cfRule type="cellIs" dxfId="5" priority="4" stopIfTrue="1" operator="between">
      <formula>P$38*0.8</formula>
      <formula>P$38*1.2</formula>
    </cfRule>
    <cfRule type="cellIs" dxfId="4" priority="5" stopIfTrue="1" operator="lessThan">
      <formula>P$38*0.8</formula>
    </cfRule>
    <cfRule type="cellIs" dxfId="3" priority="6" stopIfTrue="1" operator="greaterThan">
      <formula>P$38*1.2</formula>
    </cfRule>
  </conditionalFormatting>
  <conditionalFormatting sqref="C45:Q45">
    <cfRule type="containsText" dxfId="2" priority="1" stopIfTrue="1" operator="containsText" text="O">
      <formula>NOT(ISERROR(SEARCH("O",C45)))</formula>
    </cfRule>
    <cfRule type="containsText" dxfId="1" priority="2" stopIfTrue="1" operator="containsText" text="R">
      <formula>NOT(ISERROR(SEARCH("R",C45)))</formula>
    </cfRule>
    <cfRule type="containsText" dxfId="0" priority="3" stopIfTrue="1" operator="containsText" text="V">
      <formula>NOT(ISERROR(SEARCH("V",C45)))</formula>
    </cfRule>
  </conditionalFormatting>
  <hyperlinks>
    <hyperlink ref="B51" r:id="rId1"/>
  </hyperlinks>
  <pageMargins left="0.75" right="0.75" top="1" bottom="1" header="0.4921259845" footer="0.4921259845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I1</vt:lpstr>
      <vt:lpstr>I2</vt:lpstr>
      <vt:lpstr>I3</vt:lpstr>
      <vt:lpstr>I4</vt:lpstr>
      <vt:lpstr>I5</vt:lpstr>
    </vt:vector>
  </TitlesOfParts>
  <Company>Observatoire de la Compétitivité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D.Liebermann &amp; P.Thielen</dc:creator>
  <cp:lastModifiedBy>Marc Ferring</cp:lastModifiedBy>
  <cp:lastPrinted>2010-05-31T10:07:32Z</cp:lastPrinted>
  <dcterms:created xsi:type="dcterms:W3CDTF">2004-07-22T07:10:25Z</dcterms:created>
  <dcterms:modified xsi:type="dcterms:W3CDTF">2015-10-21T09:19:34Z</dcterms:modified>
</cp:coreProperties>
</file>