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RDI\Jerome\Luxembourg\Smart Cities\Appel a projets MECO 2025\"/>
    </mc:Choice>
  </mc:AlternateContent>
  <xr:revisionPtr revIDLastSave="0" documentId="13_ncr:1_{E4FEC6DD-1D10-41B5-95CB-8ADC68027832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ynthèse Financière" sheetId="3" r:id="rId1"/>
    <sheet name="GANTT" sheetId="5" r:id="rId2"/>
  </sheets>
  <definedNames>
    <definedName name="PeriodInPlan">GANTT!A$13=MEDIAN(GANTT!A$13,GANTT!$E1,GANTT!$E1+GANTT!$F1-1)</definedName>
    <definedName name="Plan">PeriodInPlan*(GANTT!$E1&gt;=0)</definedName>
    <definedName name="_xlnm.Print_Area" localSheetId="1">GANTT!$A$3:$AM$38</definedName>
    <definedName name="_xlnm.Print_Area" localSheetId="0">'Synthèse Financière'!$D$8:$Y$138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3" l="1"/>
  <c r="E102" i="3"/>
  <c r="Y92" i="3" l="1"/>
  <c r="Y93" i="3"/>
  <c r="Y94" i="3"/>
  <c r="Y95" i="3"/>
  <c r="Y96" i="3"/>
  <c r="Y97" i="3"/>
  <c r="Y98" i="3"/>
  <c r="Y99" i="3"/>
  <c r="Y100" i="3"/>
  <c r="Y101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 l="1"/>
  <c r="E111" i="3" l="1"/>
  <c r="K108" i="3" s="1"/>
  <c r="E121" i="3"/>
  <c r="D8" i="5" l="1"/>
  <c r="D7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2" i="5"/>
  <c r="O12" i="5" s="1"/>
  <c r="U12" i="5" s="1"/>
  <c r="AA12" i="5" s="1"/>
  <c r="AG12" i="5" s="1"/>
  <c r="AM12" i="5" s="1"/>
  <c r="L107" i="3" l="1"/>
  <c r="L108" i="3"/>
  <c r="I32" i="3" l="1"/>
  <c r="E62" i="3"/>
  <c r="K89" i="3" l="1"/>
  <c r="J89" i="3"/>
  <c r="I89" i="3"/>
  <c r="H89" i="3"/>
  <c r="G89" i="3"/>
  <c r="F89" i="3"/>
  <c r="E89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55" i="3"/>
  <c r="Y56" i="3"/>
  <c r="Y57" i="3"/>
  <c r="Y58" i="3"/>
  <c r="Y59" i="3"/>
  <c r="Y60" i="3"/>
  <c r="Y61" i="3"/>
  <c r="Y48" i="3" l="1"/>
  <c r="Y49" i="3"/>
  <c r="Y50" i="3"/>
  <c r="Y51" i="3"/>
  <c r="Y52" i="3"/>
  <c r="Y53" i="3"/>
  <c r="Y54" i="3"/>
  <c r="D51" i="3"/>
  <c r="D52" i="3"/>
  <c r="D53" i="3"/>
  <c r="D54" i="3"/>
  <c r="D55" i="3"/>
  <c r="D56" i="3"/>
  <c r="D57" i="3"/>
  <c r="D58" i="3"/>
  <c r="D59" i="3"/>
  <c r="D60" i="3"/>
  <c r="D61" i="3"/>
  <c r="Y67" i="3" l="1"/>
  <c r="Y68" i="3"/>
  <c r="Y69" i="3"/>
  <c r="Y70" i="3"/>
  <c r="Y71" i="3"/>
  <c r="Y72" i="3"/>
  <c r="Y73" i="3"/>
  <c r="Y74" i="3"/>
  <c r="Y75" i="3"/>
  <c r="D74" i="3" l="1"/>
  <c r="D75" i="3"/>
  <c r="F121" i="3" l="1"/>
  <c r="F117" i="3"/>
  <c r="F120" i="3"/>
  <c r="F116" i="3"/>
  <c r="F119" i="3"/>
  <c r="F115" i="3"/>
  <c r="F118" i="3"/>
  <c r="O89" i="3"/>
  <c r="P89" i="3"/>
  <c r="Q89" i="3"/>
  <c r="R89" i="3"/>
  <c r="S89" i="3"/>
  <c r="T89" i="3"/>
  <c r="U89" i="3"/>
  <c r="V89" i="3"/>
  <c r="W89" i="3"/>
  <c r="X89" i="3"/>
  <c r="L89" i="3" l="1"/>
  <c r="M89" i="3"/>
  <c r="N89" i="3"/>
  <c r="Y79" i="3"/>
  <c r="Y88" i="3"/>
  <c r="Y87" i="3"/>
  <c r="Y86" i="3"/>
  <c r="Y85" i="3"/>
  <c r="Y84" i="3"/>
  <c r="Y83" i="3"/>
  <c r="Y82" i="3"/>
  <c r="Y81" i="3"/>
  <c r="Y80" i="3"/>
  <c r="Y89" i="3" l="1"/>
  <c r="D68" i="3"/>
  <c r="D69" i="3"/>
  <c r="D70" i="3"/>
  <c r="D71" i="3"/>
  <c r="D72" i="3"/>
  <c r="D73" i="3"/>
  <c r="D67" i="3"/>
  <c r="D66" i="3"/>
  <c r="H34" i="3" l="1"/>
  <c r="I34" i="3" s="1"/>
  <c r="H35" i="3"/>
  <c r="H36" i="3"/>
  <c r="H40" i="3"/>
  <c r="I40" i="3" s="1"/>
  <c r="H38" i="3"/>
  <c r="H37" i="3"/>
  <c r="H41" i="3"/>
  <c r="I41" i="3" s="1"/>
  <c r="H39" i="3"/>
  <c r="I39" i="3" s="1"/>
  <c r="D48" i="3"/>
  <c r="D49" i="3"/>
  <c r="D50" i="3"/>
  <c r="D47" i="3"/>
  <c r="Y47" i="3"/>
  <c r="I63" i="3" l="1"/>
  <c r="M63" i="3"/>
  <c r="Q63" i="3"/>
  <c r="U63" i="3"/>
  <c r="E63" i="3"/>
  <c r="O63" i="3"/>
  <c r="W63" i="3"/>
  <c r="T63" i="3"/>
  <c r="X63" i="3"/>
  <c r="F63" i="3"/>
  <c r="J63" i="3"/>
  <c r="N63" i="3"/>
  <c r="R63" i="3"/>
  <c r="V63" i="3"/>
  <c r="G63" i="3"/>
  <c r="K63" i="3"/>
  <c r="S63" i="3"/>
  <c r="H63" i="3"/>
  <c r="L63" i="3"/>
  <c r="P63" i="3"/>
  <c r="F14" i="3"/>
  <c r="H14" i="3" s="1"/>
  <c r="F15" i="3"/>
  <c r="G15" i="3" s="1"/>
  <c r="F19" i="3"/>
  <c r="G19" i="3" s="1"/>
  <c r="F23" i="3"/>
  <c r="F27" i="3"/>
  <c r="F16" i="3"/>
  <c r="G16" i="3" s="1"/>
  <c r="F17" i="3"/>
  <c r="G17" i="3" s="1"/>
  <c r="F21" i="3"/>
  <c r="G21" i="3" s="1"/>
  <c r="F25" i="3"/>
  <c r="F18" i="3"/>
  <c r="G18" i="3" s="1"/>
  <c r="F22" i="3"/>
  <c r="F26" i="3"/>
  <c r="F20" i="3"/>
  <c r="G20" i="3" s="1"/>
  <c r="F24" i="3"/>
  <c r="F28" i="3"/>
  <c r="H42" i="3"/>
  <c r="I42" i="3" s="1"/>
  <c r="I38" i="3"/>
  <c r="Y66" i="3"/>
  <c r="H33" i="3" s="1"/>
  <c r="I35" i="3"/>
  <c r="I36" i="3"/>
  <c r="I37" i="3"/>
  <c r="G14" i="3" l="1"/>
  <c r="I33" i="3"/>
  <c r="I43" i="3" s="1"/>
  <c r="Y63" i="3"/>
  <c r="E107" i="3" s="1"/>
  <c r="G26" i="3"/>
  <c r="H26" i="3"/>
  <c r="G23" i="3"/>
  <c r="H23" i="3"/>
  <c r="G28" i="3"/>
  <c r="H28" i="3"/>
  <c r="G22" i="3"/>
  <c r="H22" i="3"/>
  <c r="G24" i="3"/>
  <c r="H24" i="3"/>
  <c r="G25" i="3"/>
  <c r="H25" i="3"/>
  <c r="G27" i="3"/>
  <c r="H27" i="3"/>
  <c r="H19" i="3"/>
  <c r="H17" i="3"/>
  <c r="H15" i="3"/>
  <c r="H20" i="3"/>
  <c r="H18" i="3"/>
  <c r="H16" i="3"/>
  <c r="H21" i="3"/>
  <c r="E108" i="3" l="1"/>
  <c r="E109" i="3"/>
  <c r="W76" i="3"/>
  <c r="W104" i="3" s="1"/>
  <c r="Q76" i="3"/>
  <c r="Q104" i="3" s="1"/>
  <c r="G76" i="3"/>
  <c r="G104" i="3" s="1"/>
  <c r="M76" i="3"/>
  <c r="M104" i="3" s="1"/>
  <c r="T76" i="3"/>
  <c r="T104" i="3" s="1"/>
  <c r="V76" i="3"/>
  <c r="V104" i="3" s="1"/>
  <c r="P76" i="3"/>
  <c r="P104" i="3" s="1"/>
  <c r="J76" i="3"/>
  <c r="J104" i="3" s="1"/>
  <c r="S76" i="3"/>
  <c r="S104" i="3" s="1"/>
  <c r="F76" i="3"/>
  <c r="F104" i="3" s="1"/>
  <c r="O76" i="3"/>
  <c r="O104" i="3" s="1"/>
  <c r="I76" i="3"/>
  <c r="I104" i="3" s="1"/>
  <c r="L76" i="3"/>
  <c r="L104" i="3" s="1"/>
  <c r="R76" i="3"/>
  <c r="R104" i="3" s="1"/>
  <c r="E76" i="3"/>
  <c r="X76" i="3"/>
  <c r="X104" i="3" s="1"/>
  <c r="H76" i="3"/>
  <c r="H104" i="3" s="1"/>
  <c r="K76" i="3"/>
  <c r="K104" i="3" s="1"/>
  <c r="N76" i="3"/>
  <c r="N104" i="3" s="1"/>
  <c r="U76" i="3"/>
  <c r="U104" i="3" s="1"/>
  <c r="G29" i="3"/>
  <c r="K106" i="3" s="1"/>
  <c r="E129" i="3"/>
  <c r="E131" i="3" s="1"/>
  <c r="E104" i="3" l="1"/>
  <c r="Y104" i="3" s="1"/>
  <c r="Y76" i="3"/>
  <c r="E110" i="3" s="1"/>
  <c r="F129" i="3" s="1"/>
  <c r="F131" i="3" s="1"/>
  <c r="E132" i="3" s="1"/>
  <c r="K107" i="3" l="1"/>
  <c r="E112" i="3" l="1"/>
  <c r="G121" i="3" s="1"/>
  <c r="F108" i="3" l="1"/>
  <c r="F109" i="3"/>
  <c r="F112" i="3"/>
  <c r="F110" i="3"/>
  <c r="F107" i="3"/>
  <c r="F111" i="3"/>
</calcChain>
</file>

<file path=xl/sharedStrings.xml><?xml version="1.0" encoding="utf-8"?>
<sst xmlns="http://schemas.openxmlformats.org/spreadsheetml/2006/main" count="239" uniqueCount="154">
  <si>
    <t>Total</t>
  </si>
  <si>
    <t>exemple</t>
  </si>
  <si>
    <t>Investissement 1</t>
  </si>
  <si>
    <t>unités</t>
  </si>
  <si>
    <t>Coût d'acquisition unitaire (hors TVA)</t>
  </si>
  <si>
    <t>Matériel 1</t>
  </si>
  <si>
    <t>Matériel 2</t>
  </si>
  <si>
    <t>SYNTHESE FINANCIERE</t>
  </si>
  <si>
    <t>PLAN DE FINANCEMENT</t>
  </si>
  <si>
    <t>Total projet</t>
  </si>
  <si>
    <t>Nom du projet:</t>
  </si>
  <si>
    <t>% total</t>
  </si>
  <si>
    <t>WP1</t>
  </si>
  <si>
    <t>Efforts (Homme-mois)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</si>
  <si>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</si>
  <si>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</si>
  <si>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</si>
  <si>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</si>
  <si>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</si>
  <si>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</si>
  <si>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</si>
  <si>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</si>
  <si>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</si>
  <si>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WP11</t>
  </si>
  <si>
    <t>WP12</t>
  </si>
  <si>
    <t>WP13</t>
  </si>
  <si>
    <t>WP14</t>
  </si>
  <si>
    <t>WP15</t>
  </si>
  <si>
    <t>WP16</t>
  </si>
  <si>
    <t>Salaire mensuel brut</t>
  </si>
  <si>
    <t>Salaires mensuels bruts</t>
  </si>
  <si>
    <t>Coût total</t>
  </si>
  <si>
    <t>WP17</t>
  </si>
  <si>
    <t>WP18</t>
  </si>
  <si>
    <t>WP19</t>
  </si>
  <si>
    <t>WP20</t>
  </si>
  <si>
    <t>Total efforts (Homme-mois)</t>
  </si>
  <si>
    <t>Investissement 2</t>
  </si>
  <si>
    <t>Investissement 3</t>
  </si>
  <si>
    <t>Investissement 4</t>
  </si>
  <si>
    <t>Investissement 5</t>
  </si>
  <si>
    <t>Investissement 6</t>
  </si>
  <si>
    <t>Investissement 7</t>
  </si>
  <si>
    <t>Investissement 8</t>
  </si>
  <si>
    <t>Investissement 9</t>
  </si>
  <si>
    <t>Investissement 10</t>
  </si>
  <si>
    <t>Durée d'amortissement (années)</t>
  </si>
  <si>
    <t>Matériel 3</t>
  </si>
  <si>
    <t>Matériel 4</t>
  </si>
  <si>
    <t>Matériel 5</t>
  </si>
  <si>
    <t>Matériel 6</t>
  </si>
  <si>
    <t>Matériel 7</t>
  </si>
  <si>
    <t>Matériel 8</t>
  </si>
  <si>
    <t>Matériel 9</t>
  </si>
  <si>
    <t>Matériel 10</t>
  </si>
  <si>
    <t>Réserves</t>
  </si>
  <si>
    <t>Cash-flow disponibles</t>
  </si>
  <si>
    <t>Prêt actionnaires</t>
  </si>
  <si>
    <t>Total financement de la part de l'entreprise</t>
  </si>
  <si>
    <t>Montant</t>
  </si>
  <si>
    <t>Work Packages</t>
  </si>
  <si>
    <t>Frais spéciaux 6</t>
  </si>
  <si>
    <t>Frais spéciaux 7</t>
  </si>
  <si>
    <t>Frais spéciaux 8</t>
  </si>
  <si>
    <t>Frais spéciaux 9</t>
  </si>
  <si>
    <t>Frais spéciaux 10</t>
  </si>
  <si>
    <t>Au-delà de 10: présenter par catégorie.</t>
  </si>
  <si>
    <t>Durée d'utilisation (mois)</t>
  </si>
  <si>
    <t>Total frais de personnel</t>
  </si>
  <si>
    <t>frais de personnel</t>
  </si>
  <si>
    <t>charges sociales patronales (20%)</t>
  </si>
  <si>
    <t>Augmentation de capital (en numéraire)</t>
  </si>
  <si>
    <t>Vérification de l'exactitude des données fournies</t>
  </si>
  <si>
    <t>Test Frais de personnel</t>
  </si>
  <si>
    <t>Total Coût Work Package</t>
  </si>
  <si>
    <t>Nom/catégorie du collaborateur 11</t>
  </si>
  <si>
    <t>Nom/catégorie du collaborateur 12</t>
  </si>
  <si>
    <t>Nom/catégorie du collaborateur 13</t>
  </si>
  <si>
    <t>Nom/catégorie du collaborateur 14</t>
  </si>
  <si>
    <t>Nom/catégorie du collaborateur 15</t>
  </si>
  <si>
    <t>Au-delà de 15: présenter par catégorie.</t>
  </si>
  <si>
    <t>Remplir uniquement les cellules colorées.</t>
  </si>
  <si>
    <t>frais généraux additionnels (25%)</t>
  </si>
  <si>
    <t>Crédit</t>
  </si>
  <si>
    <t>date début :</t>
  </si>
  <si>
    <t>Work package</t>
  </si>
  <si>
    <t>Activité</t>
  </si>
  <si>
    <t>Description</t>
  </si>
  <si>
    <t>mois de 
début WP</t>
  </si>
  <si>
    <t>durée du WP 
(en mois)</t>
  </si>
  <si>
    <t>Delivrable (=DL)</t>
  </si>
  <si>
    <t>mois livraison du délivrable</t>
  </si>
  <si>
    <t>Titre WP1</t>
  </si>
  <si>
    <t>1.1</t>
  </si>
  <si>
    <t>Activité WP 1.1</t>
  </si>
  <si>
    <t>Description activité 1.1</t>
  </si>
  <si>
    <t>1.2</t>
  </si>
  <si>
    <t>1.3</t>
  </si>
  <si>
    <t>1.4</t>
  </si>
  <si>
    <t>1.5</t>
  </si>
  <si>
    <t>2.1</t>
  </si>
  <si>
    <t>2.2</t>
  </si>
  <si>
    <t>2.3</t>
  </si>
  <si>
    <t>2,3,1</t>
  </si>
  <si>
    <t>2.4</t>
  </si>
  <si>
    <t>2.5</t>
  </si>
  <si>
    <t>Utilisation
(mois)</t>
  </si>
  <si>
    <t>Coût total (coût d'amortissement * unités * utilisation)</t>
  </si>
  <si>
    <t xml:space="preserve">
Il faut remplir uniquement les cellules colorées des colonnes A à H</t>
  </si>
  <si>
    <t xml:space="preserve">   Le montant total du plan de financement doit correspondre au montant total du projet d'investissement</t>
  </si>
  <si>
    <t>Autres (à préciser)</t>
  </si>
  <si>
    <t xml:space="preserve">Veuillez annexer le cas échéant une offre d'un établissement bancaire pour le financement du projet dans les pièces à joindre sous "ajouter un justificatif". </t>
  </si>
  <si>
    <t>Taux d'aide d'Etat maximal (en %)</t>
  </si>
  <si>
    <t>Aide d'Etat maximale demandée (EUR)</t>
  </si>
  <si>
    <t xml:space="preserve">Coûts d'amortissement des intruments/ équipements liés au projet </t>
  </si>
  <si>
    <t>Coûts des instruments / équipements matériels liés au projet non amortissables</t>
  </si>
  <si>
    <t>Total des coûts des instruments / équipements /matériels liés au projet non amortissables</t>
  </si>
  <si>
    <t>Coûts des instruments et du matériel</t>
  </si>
  <si>
    <t>Test Instruments et matériel</t>
  </si>
  <si>
    <t>Total coûts d'amortissement des intruments/ équipements liés au projet</t>
  </si>
  <si>
    <t>Subvention en capital maximale demandée</t>
  </si>
  <si>
    <t xml:space="preserve">Coûts d'amortissement des intruments / équipements liés au projet </t>
  </si>
  <si>
    <t>Total Coûts d'amortissement des intruments / équipements liés au projet</t>
  </si>
  <si>
    <t>Coûts de la sous-traitance auprès de sources extérieures dans des conditions de pleine concurrence</t>
  </si>
  <si>
    <t>Coûts de sous-traitance 1</t>
  </si>
  <si>
    <t>Coûts de sous-traitance 2</t>
  </si>
  <si>
    <t>Coûts de sous-traitance 3</t>
  </si>
  <si>
    <t>Coûts de sous-traitance 4</t>
  </si>
  <si>
    <t>Coûts de sous-traitance 5</t>
  </si>
  <si>
    <t>Coûts de la sous traitance auprès de sources extérieures</t>
  </si>
  <si>
    <t>Total coût de sous-traitance</t>
  </si>
  <si>
    <t>Test Coûts de sous-traitance</t>
  </si>
  <si>
    <t>Nom/Catégorie du collaborateur</t>
  </si>
  <si>
    <t>Nom/Catégorie du collaborateur 1</t>
  </si>
  <si>
    <t>Nom/Catégorie du collaborateur 2</t>
  </si>
  <si>
    <t>Nom/Catégorie du collaborateur 3</t>
  </si>
  <si>
    <t>Nom/Catégorie du collaborateur 4</t>
  </si>
  <si>
    <t>Nom/Catégorie du collaborateur 5</t>
  </si>
  <si>
    <t>Nom/Catégorie du collaborateur 6</t>
  </si>
  <si>
    <t>Nom/Catégorie du collaborateur 7</t>
  </si>
  <si>
    <t>Nom/Catégorie du collaborateur 8</t>
  </si>
  <si>
    <t>Nom/Catégorie du collaborateur 9</t>
  </si>
  <si>
    <t>Nom/Catégorie du collaborateur 10</t>
  </si>
  <si>
    <t>Veuillez remplir le plan de financement en tenant compte du fait que les coûts doivent être préfinancés par l'entreprise.</t>
  </si>
  <si>
    <t>montant éligible</t>
  </si>
  <si>
    <t>Total d'Etat maximale demandée (EUR)</t>
  </si>
  <si>
    <t xml:space="preserve">Synthèse Financière 
</t>
  </si>
  <si>
    <t>frais de personnel 
(y compris charges sociales et frais généraux)</t>
  </si>
  <si>
    <t>investissements et matlériel</t>
  </si>
  <si>
    <t>Ministère de l'Économie</t>
  </si>
  <si>
    <t>Société Consortium:</t>
  </si>
  <si>
    <t>Société / Consortium:</t>
  </si>
  <si>
    <t>Appel à projets visant à promouvoir les projets Smart City</t>
  </si>
  <si>
    <r>
      <t xml:space="preserve">Le présent document est à compléter et à joindre à la démarche de demande d’aide à promouvoir les projets Smart City </t>
    </r>
    <r>
      <rPr>
        <i/>
        <sz val="11"/>
        <rFont val="Calibri"/>
        <family val="2"/>
        <scheme val="minor"/>
      </rPr>
      <t xml:space="preserve">par mail sous l'adresse smartcity@eco.etat.lu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</si>
</sst>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\ &quot;€&quot;"/>
    <numFmt numFmtId="166" formatCode="#,##0.0"/>
    <numFmt numFmtId="167" formatCode="_-* #,##0.00\ [$€-40C]_-;\-* #,##0.00\ [$€-40C]_-;_-* &quot;-&quot;??\ [$€-40C]_-;_-@_-"/>
    <numFmt numFmtId="168" formatCode="_-[$€-2]\ * #,##0.00_-;\-[$€-2]\ * #,##0.00_-;_-[$€-2]\ * &quot;-&quot;??_-;_-@_-"/>
    <numFmt numFmtId="169" formatCode="_([$€-2]\ * #,##0.00_);_([$€-2]\ * \(#,##0.00\);_([$€-2]\ * &quot;-&quot;??_);_(@_)"/>
    <numFmt numFmtId="170" formatCode="[$-140C]d\ mmmm\ yyyy;@"/>
    <numFmt numFmtId="171" formatCode="dd/mm/yyyy;@"/>
    <numFmt numFmtId="172" formatCode="[$-F800]dddd\,\ mmmm\ dd\,\ yyyy"/>
    <numFmt numFmtId="173" formatCode="0.0"/>
    <numFmt numFmtId="174" formatCode="#,##0.00\ &quot;€&quot;"/>
    <numFmt numFmtId="175" formatCode="#,##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4"/>
      <name val="Calibri"/>
      <family val="2"/>
    </font>
    <font>
      <sz val="22"/>
      <name val="Calibri"/>
      <family val="2"/>
      <scheme val="minor"/>
    </font>
    <font>
      <sz val="10"/>
      <name val="Arial"/>
      <family val="2"/>
    </font>
    <font>
      <b/>
      <sz val="11"/>
      <color theme="5"/>
      <name val="Calibri"/>
      <family val="2"/>
    </font>
    <font>
      <b/>
      <sz val="11"/>
      <color theme="6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mbria"/>
      <family val="2"/>
      <scheme val="major"/>
    </font>
    <font>
      <sz val="12"/>
      <color theme="1" tint="0.24994659260841701"/>
      <name val="Calibri"/>
      <family val="2"/>
      <scheme val="minor"/>
    </font>
    <font>
      <b/>
      <sz val="13"/>
      <color theme="1" tint="0.24994659260841701"/>
      <name val="Cambria"/>
      <family val="2"/>
      <scheme val="major"/>
    </font>
    <font>
      <b/>
      <sz val="12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9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B05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Protection="0">
      <alignment horizontal="center" vertical="center"/>
    </xf>
    <xf numFmtId="0" fontId="19" fillId="0" borderId="0" applyFill="0" applyBorder="0" applyProtection="0">
      <alignment horizontal="left" wrapText="1"/>
    </xf>
    <xf numFmtId="0" fontId="21" fillId="0" borderId="0" applyFill="0" applyProtection="0">
      <alignment horizontal="left"/>
    </xf>
    <xf numFmtId="0" fontId="21" fillId="0" borderId="0" applyFill="0" applyBorder="0" applyProtection="0">
      <alignment horizontal="center" wrapText="1"/>
    </xf>
    <xf numFmtId="3" fontId="21" fillId="0" borderId="26" applyFill="0" applyProtection="0">
      <alignment horizontal="center"/>
    </xf>
  </cellStyleXfs>
  <cellXfs count="275">
    <xf numFmtId="0" fontId="0" fillId="0" borderId="0" xfId="0"/>
    <xf numFmtId="3" fontId="6" fillId="2" borderId="0" xfId="0" applyNumberFormat="1" applyFont="1" applyFill="1" applyProtection="1">
      <protection locked="0"/>
    </xf>
    <xf numFmtId="0" fontId="6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168" fontId="2" fillId="3" borderId="9" xfId="3" applyNumberFormat="1" applyFont="1" applyFill="1" applyBorder="1" applyAlignment="1" applyProtection="1">
      <alignment horizontal="center"/>
      <protection locked="0"/>
    </xf>
    <xf numFmtId="2" fontId="3" fillId="2" borderId="5" xfId="1" applyNumberFormat="1" applyFont="1" applyFill="1" applyBorder="1" applyAlignment="1" applyProtection="1">
      <alignment horizontal="right" indent="1"/>
      <protection locked="0"/>
    </xf>
    <xf numFmtId="168" fontId="3" fillId="2" borderId="0" xfId="3" applyNumberFormat="1" applyFont="1" applyFill="1" applyBorder="1" applyAlignment="1" applyProtection="1">
      <alignment horizontal="center"/>
      <protection locked="0"/>
    </xf>
    <xf numFmtId="2" fontId="2" fillId="2" borderId="9" xfId="3" applyNumberFormat="1" applyFont="1" applyFill="1" applyBorder="1" applyAlignment="1" applyProtection="1">
      <alignment horizontal="center"/>
      <protection locked="0"/>
    </xf>
    <xf numFmtId="167" fontId="6" fillId="2" borderId="0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168" fontId="3" fillId="2" borderId="5" xfId="4" applyNumberFormat="1" applyFont="1" applyFill="1" applyBorder="1" applyAlignment="1" applyProtection="1">
      <alignment horizontal="right" indent="1"/>
      <protection locked="0"/>
    </xf>
    <xf numFmtId="4" fontId="2" fillId="3" borderId="9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3" fillId="2" borderId="0" xfId="0" applyNumberFormat="1" applyFont="1" applyFill="1" applyAlignment="1" applyProtection="1">
      <alignment horizontal="left" indent="1"/>
      <protection locked="0"/>
    </xf>
    <xf numFmtId="3" fontId="2" fillId="2" borderId="0" xfId="0" applyNumberFormat="1" applyFont="1" applyFill="1" applyAlignment="1" applyProtection="1">
      <alignment horizontal="left" indent="1"/>
      <protection locked="0"/>
    </xf>
    <xf numFmtId="3" fontId="2" fillId="2" borderId="0" xfId="0" applyNumberFormat="1" applyFont="1" applyFill="1" applyBorder="1" applyAlignment="1" applyProtection="1">
      <alignment horizontal="left" indent="1"/>
      <protection locked="0"/>
    </xf>
    <xf numFmtId="3" fontId="3" fillId="2" borderId="0" xfId="0" applyNumberFormat="1" applyFont="1" applyFill="1" applyAlignment="1" applyProtection="1">
      <alignment horizontal="right" indent="1"/>
      <protection locked="0"/>
    </xf>
    <xf numFmtId="3" fontId="3" fillId="2" borderId="1" xfId="0" applyNumberFormat="1" applyFont="1" applyFill="1" applyBorder="1" applyAlignment="1" applyProtection="1">
      <alignment horizontal="left" indent="1"/>
      <protection locked="0"/>
    </xf>
    <xf numFmtId="3" fontId="2" fillId="2" borderId="3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 indent="1"/>
      <protection locked="0"/>
    </xf>
    <xf numFmtId="3" fontId="2" fillId="2" borderId="0" xfId="0" applyNumberFormat="1" applyFont="1" applyFill="1" applyAlignment="1" applyProtection="1">
      <alignment horizontal="right" indent="1"/>
      <protection locked="0"/>
    </xf>
    <xf numFmtId="3" fontId="3" fillId="2" borderId="4" xfId="0" applyNumberFormat="1" applyFont="1" applyFill="1" applyBorder="1" applyAlignment="1" applyProtection="1">
      <alignment horizontal="left" indent="1"/>
      <protection locked="0"/>
    </xf>
    <xf numFmtId="3" fontId="3" fillId="2" borderId="6" xfId="0" applyNumberFormat="1" applyFont="1" applyFill="1" applyBorder="1" applyAlignment="1" applyProtection="1">
      <alignment horizontal="left" indent="1"/>
      <protection locked="0"/>
    </xf>
    <xf numFmtId="166" fontId="2" fillId="2" borderId="7" xfId="0" applyNumberFormat="1" applyFont="1" applyFill="1" applyBorder="1" applyAlignment="1" applyProtection="1">
      <alignment horizontal="center"/>
      <protection locked="0"/>
    </xf>
    <xf numFmtId="166" fontId="3" fillId="2" borderId="7" xfId="0" applyNumberFormat="1" applyFont="1" applyFill="1" applyBorder="1" applyAlignment="1" applyProtection="1">
      <alignment horizontal="right"/>
      <protection locked="0"/>
    </xf>
    <xf numFmtId="166" fontId="2" fillId="2" borderId="0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left" indent="1"/>
      <protection locked="0"/>
    </xf>
    <xf numFmtId="166" fontId="3" fillId="2" borderId="0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left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2" fillId="2" borderId="0" xfId="0" applyNumberFormat="1" applyFont="1" applyFill="1" applyAlignment="1" applyProtection="1">
      <protection locked="0"/>
    </xf>
    <xf numFmtId="165" fontId="2" fillId="2" borderId="5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168" fontId="3" fillId="2" borderId="0" xfId="0" applyNumberFormat="1" applyFont="1" applyFill="1" applyBorder="1" applyAlignment="1" applyProtection="1">
      <alignment horizontal="center"/>
      <protection locked="0"/>
    </xf>
    <xf numFmtId="168" fontId="3" fillId="2" borderId="0" xfId="0" applyNumberFormat="1" applyFont="1" applyFill="1" applyBorder="1" applyAlignment="1" applyProtection="1">
      <alignment horizontal="center" wrapText="1"/>
      <protection locked="0"/>
    </xf>
    <xf numFmtId="3" fontId="2" fillId="2" borderId="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  <protection locked="0"/>
    </xf>
    <xf numFmtId="3" fontId="3" fillId="2" borderId="0" xfId="0" applyNumberFormat="1" applyFont="1" applyFill="1" applyProtection="1">
      <protection locked="0"/>
    </xf>
    <xf numFmtId="3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4" fontId="2" fillId="2" borderId="7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Alignment="1" applyProtection="1">
      <alignment horizontal="right" vertical="top" wrapText="1"/>
      <protection locked="0"/>
    </xf>
    <xf numFmtId="3" fontId="7" fillId="0" borderId="1" xfId="0" applyNumberFormat="1" applyFont="1" applyBorder="1" applyAlignment="1" applyProtection="1">
      <alignment horizontal="left" vertical="center" wrapText="1" inden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left" vertical="top" wrapText="1" indent="1"/>
      <protection locked="0"/>
    </xf>
    <xf numFmtId="9" fontId="2" fillId="0" borderId="5" xfId="1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left" vertical="top" wrapText="1" indent="1"/>
      <protection locked="0"/>
    </xf>
    <xf numFmtId="9" fontId="3" fillId="0" borderId="11" xfId="1" applyFont="1" applyBorder="1" applyAlignment="1" applyProtection="1">
      <alignment horizontal="center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3" fontId="7" fillId="0" borderId="4" xfId="0" applyNumberFormat="1" applyFont="1" applyBorder="1" applyAlignment="1" applyProtection="1">
      <alignment horizontal="left" vertical="center" wrapText="1" indent="1"/>
      <protection locked="0"/>
    </xf>
    <xf numFmtId="3" fontId="10" fillId="0" borderId="0" xfId="0" applyNumberFormat="1" applyFont="1" applyBorder="1" applyAlignment="1" applyProtection="1">
      <alignment horizontal="center" vertical="center" wrapText="1"/>
      <protection locked="0"/>
    </xf>
    <xf numFmtId="9" fontId="3" fillId="2" borderId="0" xfId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Border="1" applyAlignment="1" applyProtection="1">
      <alignment horizontal="left" vertical="top" wrapText="1" indent="1"/>
      <protection locked="0"/>
    </xf>
    <xf numFmtId="165" fontId="3" fillId="2" borderId="0" xfId="1" applyNumberFormat="1" applyFont="1" applyFill="1" applyBorder="1" applyAlignment="1" applyProtection="1">
      <alignment horizontal="right"/>
      <protection locked="0"/>
    </xf>
    <xf numFmtId="3" fontId="4" fillId="2" borderId="0" xfId="0" applyNumberFormat="1" applyFont="1" applyFill="1" applyAlignment="1" applyProtection="1">
      <alignment horizontal="left" vertical="top" wrapText="1" indent="1"/>
      <protection locked="0"/>
    </xf>
    <xf numFmtId="3" fontId="4" fillId="2" borderId="0" xfId="0" applyNumberFormat="1" applyFont="1" applyFill="1" applyBorder="1" applyAlignment="1" applyProtection="1">
      <alignment horizontal="left" vertical="top" wrapText="1" indent="1"/>
      <protection locked="0"/>
    </xf>
    <xf numFmtId="3" fontId="4" fillId="2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1" applyNumberFormat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Border="1" applyAlignment="1" applyProtection="1">
      <alignment horizontal="left" indent="1"/>
      <protection locked="0"/>
    </xf>
    <xf numFmtId="3" fontId="3" fillId="2" borderId="0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left" indent="1"/>
      <protection locked="0"/>
    </xf>
    <xf numFmtId="3" fontId="4" fillId="0" borderId="0" xfId="0" applyNumberFormat="1" applyFont="1" applyBorder="1" applyAlignment="1" applyProtection="1">
      <alignment horizontal="left" vertical="top" wrapText="1" indent="1"/>
      <protection locked="0"/>
    </xf>
    <xf numFmtId="165" fontId="2" fillId="0" borderId="0" xfId="0" applyNumberFormat="1" applyFont="1" applyBorder="1" applyAlignment="1" applyProtection="1">
      <alignment horizontal="left" indent="1"/>
      <protection locked="0"/>
    </xf>
    <xf numFmtId="3" fontId="2" fillId="0" borderId="0" xfId="0" applyNumberFormat="1" applyFon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2" fillId="0" borderId="0" xfId="0" applyNumberFormat="1" applyFont="1" applyBorder="1" applyAlignment="1" applyProtection="1">
      <alignment horizontal="left" indent="1"/>
      <protection locked="0"/>
    </xf>
    <xf numFmtId="3" fontId="3" fillId="0" borderId="0" xfId="0" applyNumberFormat="1" applyFont="1" applyBorder="1" applyAlignment="1" applyProtection="1">
      <alignment horizontal="left" indent="1"/>
      <protection locked="0"/>
    </xf>
    <xf numFmtId="165" fontId="3" fillId="0" borderId="0" xfId="0" applyNumberFormat="1" applyFont="1" applyBorder="1" applyAlignment="1" applyProtection="1">
      <alignment horizontal="left" indent="1"/>
      <protection locked="0"/>
    </xf>
    <xf numFmtId="3" fontId="2" fillId="0" borderId="0" xfId="0" applyNumberFormat="1" applyFont="1" applyProtection="1">
      <protection locked="0"/>
    </xf>
    <xf numFmtId="3" fontId="2" fillId="3" borderId="9" xfId="0" applyNumberFormat="1" applyFont="1" applyFill="1" applyBorder="1" applyAlignment="1" applyProtection="1">
      <alignment horizontal="center"/>
      <protection locked="0"/>
    </xf>
    <xf numFmtId="3" fontId="3" fillId="2" borderId="5" xfId="1" applyNumberFormat="1" applyFont="1" applyFill="1" applyBorder="1" applyAlignment="1" applyProtection="1">
      <alignment horizontal="right" indent="1"/>
      <protection locked="0"/>
    </xf>
    <xf numFmtId="3" fontId="13" fillId="2" borderId="4" xfId="0" applyNumberFormat="1" applyFont="1" applyFill="1" applyBorder="1" applyAlignment="1" applyProtection="1">
      <alignment horizontal="left" indent="1"/>
      <protection locked="0"/>
    </xf>
    <xf numFmtId="165" fontId="13" fillId="2" borderId="0" xfId="0" applyNumberFormat="1" applyFont="1" applyFill="1" applyBorder="1" applyAlignment="1" applyProtection="1">
      <alignment horizontal="center"/>
      <protection locked="0"/>
    </xf>
    <xf numFmtId="1" fontId="13" fillId="2" borderId="0" xfId="3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Border="1" applyAlignment="1" applyProtection="1">
      <alignment horizontal="center"/>
      <protection locked="0"/>
    </xf>
    <xf numFmtId="4" fontId="13" fillId="2" borderId="0" xfId="0" applyNumberFormat="1" applyFont="1" applyFill="1" applyBorder="1" applyAlignment="1" applyProtection="1">
      <alignment horizontal="center"/>
      <protection locked="0"/>
    </xf>
    <xf numFmtId="168" fontId="13" fillId="2" borderId="5" xfId="0" applyNumberFormat="1" applyFont="1" applyFill="1" applyBorder="1" applyAlignment="1" applyProtection="1">
      <alignment horizontal="center"/>
      <protection locked="0"/>
    </xf>
    <xf numFmtId="167" fontId="2" fillId="3" borderId="9" xfId="0" applyNumberFormat="1" applyFont="1" applyFill="1" applyBorder="1" applyAlignment="1" applyProtection="1">
      <alignment horizontal="center"/>
      <protection locked="0"/>
    </xf>
    <xf numFmtId="1" fontId="2" fillId="3" borderId="9" xfId="3" applyNumberFormat="1" applyFont="1" applyFill="1" applyBorder="1" applyAlignment="1" applyProtection="1">
      <alignment horizontal="center"/>
      <protection locked="0"/>
    </xf>
    <xf numFmtId="167" fontId="2" fillId="2" borderId="0" xfId="0" applyNumberFormat="1" applyFont="1" applyFill="1" applyBorder="1" applyAlignment="1" applyProtection="1">
      <alignment horizontal="center"/>
      <protection locked="0"/>
    </xf>
    <xf numFmtId="165" fontId="2" fillId="2" borderId="5" xfId="0" applyNumberFormat="1" applyFont="1" applyFill="1" applyBorder="1" applyAlignment="1" applyProtection="1">
      <alignment horizontal="right" indent="1"/>
      <protection locked="0"/>
    </xf>
    <xf numFmtId="1" fontId="2" fillId="3" borderId="9" xfId="0" applyNumberFormat="1" applyFont="1" applyFill="1" applyBorder="1" applyAlignment="1" applyProtection="1">
      <alignment horizontal="center"/>
      <protection locked="0"/>
    </xf>
    <xf numFmtId="3" fontId="12" fillId="2" borderId="0" xfId="0" applyNumberFormat="1" applyFont="1" applyFill="1" applyProtection="1">
      <protection locked="0"/>
    </xf>
    <xf numFmtId="4" fontId="3" fillId="2" borderId="0" xfId="0" applyNumberFormat="1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Alignment="1" applyProtection="1">
      <alignment horizontal="center"/>
      <protection locked="0"/>
    </xf>
    <xf numFmtId="165" fontId="2" fillId="2" borderId="17" xfId="0" applyNumberFormat="1" applyFont="1" applyFill="1" applyBorder="1" applyAlignment="1" applyProtection="1">
      <alignment horizontal="right" indent="1"/>
      <protection locked="0"/>
    </xf>
    <xf numFmtId="9" fontId="2" fillId="0" borderId="5" xfId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67" fontId="2" fillId="3" borderId="18" xfId="0" applyNumberFormat="1" applyFont="1" applyFill="1" applyBorder="1" applyAlignment="1" applyProtection="1">
      <alignment horizontal="center"/>
      <protection locked="0"/>
    </xf>
    <xf numFmtId="166" fontId="3" fillId="2" borderId="5" xfId="0" applyNumberFormat="1" applyFont="1" applyFill="1" applyBorder="1" applyAlignment="1" applyProtection="1">
      <alignment horizontal="center"/>
      <protection locked="0"/>
    </xf>
    <xf numFmtId="168" fontId="2" fillId="2" borderId="17" xfId="3" applyNumberFormat="1" applyFont="1" applyFill="1" applyBorder="1" applyAlignment="1" applyProtection="1">
      <alignment horizontal="center"/>
      <protection locked="0"/>
    </xf>
    <xf numFmtId="168" fontId="3" fillId="2" borderId="8" xfId="3" applyNumberFormat="1" applyFont="1" applyFill="1" applyBorder="1" applyAlignment="1" applyProtection="1">
      <alignment horizontal="center"/>
      <protection locked="0"/>
    </xf>
    <xf numFmtId="168" fontId="3" fillId="2" borderId="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center" vertical="center" textRotation="90" wrapText="1"/>
      <protection locked="0"/>
    </xf>
    <xf numFmtId="3" fontId="2" fillId="2" borderId="0" xfId="0" applyNumberFormat="1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Border="1" applyAlignment="1" applyProtection="1">
      <alignment horizontal="left"/>
      <protection locked="0"/>
    </xf>
    <xf numFmtId="3" fontId="2" fillId="3" borderId="21" xfId="0" applyNumberFormat="1" applyFont="1" applyFill="1" applyBorder="1" applyAlignment="1" applyProtection="1">
      <alignment horizontal="left" indent="1"/>
      <protection locked="0"/>
    </xf>
    <xf numFmtId="3" fontId="2" fillId="2" borderId="21" xfId="0" applyNumberFormat="1" applyFont="1" applyFill="1" applyBorder="1" applyAlignment="1" applyProtection="1">
      <alignment horizontal="left" indent="1"/>
      <protection locked="0"/>
    </xf>
    <xf numFmtId="168" fontId="3" fillId="2" borderId="8" xfId="4" applyNumberFormat="1" applyFont="1" applyFill="1" applyBorder="1" applyAlignment="1" applyProtection="1">
      <alignment horizontal="right" inden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10" fontId="2" fillId="0" borderId="5" xfId="1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3" fontId="3" fillId="2" borderId="14" xfId="0" applyNumberFormat="1" applyFont="1" applyFill="1" applyBorder="1" applyAlignment="1" applyProtection="1">
      <alignment horizontal="left" indent="1"/>
      <protection locked="0"/>
    </xf>
    <xf numFmtId="169" fontId="3" fillId="2" borderId="12" xfId="0" applyNumberFormat="1" applyFont="1" applyFill="1" applyBorder="1" applyAlignment="1" applyProtection="1">
      <alignment horizontal="center"/>
      <protection locked="0"/>
    </xf>
    <xf numFmtId="169" fontId="3" fillId="2" borderId="13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wrapText="1"/>
      <protection locked="0"/>
    </xf>
    <xf numFmtId="3" fontId="8" fillId="0" borderId="0" xfId="0" applyNumberFormat="1" applyFont="1" applyFill="1" applyBorder="1" applyAlignment="1" applyProtection="1">
      <alignment vertical="center" wrapText="1"/>
      <protection locked="0"/>
    </xf>
    <xf numFmtId="3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0" fontId="18" fillId="0" borderId="0" xfId="6" applyFont="1" applyProtection="1">
      <alignment horizontal="center" vertical="center"/>
      <protection locked="0"/>
    </xf>
    <xf numFmtId="0" fontId="20" fillId="0" borderId="0" xfId="7" applyFont="1" applyProtection="1">
      <alignment horizontal="left" wrapText="1"/>
      <protection locked="0"/>
    </xf>
    <xf numFmtId="0" fontId="18" fillId="0" borderId="0" xfId="6" applyFont="1" applyAlignment="1" applyProtection="1">
      <alignment horizontal="center" wrapText="1"/>
      <protection locked="0"/>
    </xf>
    <xf numFmtId="0" fontId="18" fillId="0" borderId="0" xfId="6" applyFont="1" applyAlignment="1" applyProtection="1">
      <alignment horizontal="center" vertical="center" textRotation="60" wrapText="1"/>
    </xf>
    <xf numFmtId="0" fontId="18" fillId="0" borderId="0" xfId="6" applyFont="1" applyAlignment="1" applyProtection="1">
      <alignment vertical="center" wrapText="1"/>
      <protection locked="0"/>
    </xf>
    <xf numFmtId="0" fontId="22" fillId="0" borderId="0" xfId="8" applyFont="1" applyAlignment="1" applyProtection="1">
      <alignment horizontal="center" vertical="center" textRotation="60" wrapText="1"/>
    </xf>
    <xf numFmtId="0" fontId="18" fillId="0" borderId="0" xfId="6" applyFont="1" applyAlignment="1" applyProtection="1">
      <alignment vertical="center" wrapText="1"/>
    </xf>
    <xf numFmtId="3" fontId="18" fillId="0" borderId="0" xfId="6" applyNumberFormat="1" applyFont="1" applyAlignment="1" applyProtection="1">
      <alignment vertical="center" wrapText="1"/>
    </xf>
    <xf numFmtId="3" fontId="23" fillId="0" borderId="0" xfId="6" applyNumberFormat="1" applyFont="1" applyAlignment="1" applyProtection="1">
      <alignment horizontal="center" vertical="center" textRotation="60" wrapText="1"/>
    </xf>
    <xf numFmtId="3" fontId="24" fillId="2" borderId="0" xfId="0" applyNumberFormat="1" applyFont="1" applyFill="1" applyAlignment="1" applyProtection="1">
      <alignment horizontal="right" indent="1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horizontal="left"/>
      <protection locked="0"/>
    </xf>
    <xf numFmtId="0" fontId="15" fillId="2" borderId="0" xfId="0" applyNumberFormat="1" applyFont="1" applyFill="1" applyBorder="1" applyAlignment="1" applyProtection="1">
      <alignment horizontal="center"/>
    </xf>
    <xf numFmtId="0" fontId="22" fillId="0" borderId="0" xfId="9" applyFont="1" applyAlignment="1" applyProtection="1">
      <alignment horizontal="center" wrapText="1"/>
      <protection locked="0"/>
    </xf>
    <xf numFmtId="0" fontId="20" fillId="0" borderId="0" xfId="6" applyFont="1" applyFill="1" applyBorder="1" applyProtection="1">
      <alignment horizontal="center" vertical="center"/>
    </xf>
    <xf numFmtId="0" fontId="18" fillId="0" borderId="0" xfId="6" applyFont="1" applyBorder="1" applyAlignment="1" applyProtection="1">
      <alignment vertical="center" wrapText="1"/>
    </xf>
    <xf numFmtId="0" fontId="18" fillId="0" borderId="0" xfId="6" applyFont="1" applyFill="1" applyBorder="1" applyProtection="1">
      <alignment horizontal="center" vertical="center"/>
    </xf>
    <xf numFmtId="171" fontId="18" fillId="0" borderId="0" xfId="6" applyNumberFormat="1" applyFont="1" applyFill="1" applyBorder="1" applyProtection="1">
      <alignment horizontal="center" vertical="center"/>
    </xf>
    <xf numFmtId="172" fontId="18" fillId="0" borderId="0" xfId="6" applyNumberFormat="1" applyFont="1" applyFill="1" applyBorder="1" applyProtection="1">
      <alignment horizontal="center" vertical="center"/>
    </xf>
    <xf numFmtId="14" fontId="26" fillId="0" borderId="0" xfId="8" applyNumberFormat="1" applyFont="1" applyAlignment="1" applyProtection="1">
      <alignment horizontal="center" vertical="center" textRotation="90" wrapText="1"/>
    </xf>
    <xf numFmtId="14" fontId="27" fillId="0" borderId="0" xfId="8" applyNumberFormat="1" applyFont="1" applyAlignment="1" applyProtection="1">
      <alignment horizontal="center" vertical="center" textRotation="90" wrapText="1"/>
    </xf>
    <xf numFmtId="3" fontId="22" fillId="0" borderId="7" xfId="10" applyFont="1" applyBorder="1" applyAlignment="1" applyProtection="1">
      <alignment horizontal="center" vertical="center" wrapText="1"/>
    </xf>
    <xf numFmtId="3" fontId="28" fillId="0" borderId="7" xfId="10" applyFont="1" applyBorder="1" applyAlignment="1" applyProtection="1">
      <alignment horizontal="center" vertical="center" wrapText="1"/>
    </xf>
    <xf numFmtId="0" fontId="18" fillId="0" borderId="0" xfId="6" applyFont="1" applyProtection="1">
      <alignment horizontal="center" vertical="center"/>
    </xf>
    <xf numFmtId="0" fontId="29" fillId="6" borderId="0" xfId="6" applyFont="1" applyFill="1" applyAlignment="1" applyProtection="1">
      <alignment horizontal="center" vertical="center" wrapText="1"/>
    </xf>
    <xf numFmtId="0" fontId="27" fillId="0" borderId="0" xfId="6" applyFont="1" applyProtection="1">
      <alignment horizontal="center" vertical="center"/>
    </xf>
    <xf numFmtId="0" fontId="27" fillId="0" borderId="0" xfId="6" applyFont="1" applyProtection="1">
      <alignment horizontal="center" vertical="center"/>
      <protection locked="0"/>
    </xf>
    <xf numFmtId="0" fontId="29" fillId="0" borderId="0" xfId="6" applyFont="1" applyAlignment="1" applyProtection="1">
      <alignment horizontal="center" vertical="center" wrapText="1"/>
    </xf>
    <xf numFmtId="0" fontId="20" fillId="0" borderId="0" xfId="7" applyFont="1" applyProtection="1">
      <alignment horizontal="left" wrapText="1"/>
    </xf>
    <xf numFmtId="0" fontId="18" fillId="0" borderId="0" xfId="6" applyFont="1" applyAlignment="1" applyProtection="1">
      <alignment horizontal="center" wrapText="1"/>
    </xf>
    <xf numFmtId="0" fontId="30" fillId="0" borderId="0" xfId="6" applyFont="1" applyAlignment="1" applyProtection="1">
      <alignment horizontal="center" vertical="center" textRotation="60" wrapText="1"/>
    </xf>
    <xf numFmtId="170" fontId="25" fillId="4" borderId="25" xfId="6" applyNumberFormat="1" applyFont="1" applyFill="1" applyBorder="1" applyProtection="1">
      <alignment horizontal="center" vertical="center"/>
      <protection locked="0"/>
    </xf>
    <xf numFmtId="0" fontId="24" fillId="7" borderId="0" xfId="6" applyFont="1" applyFill="1" applyAlignment="1" applyProtection="1">
      <alignment horizontal="center" vertical="top"/>
      <protection locked="0"/>
    </xf>
    <xf numFmtId="0" fontId="24" fillId="7" borderId="0" xfId="7" applyFont="1" applyFill="1" applyAlignment="1" applyProtection="1">
      <alignment horizontal="center" vertical="top" wrapText="1"/>
      <protection locked="0"/>
    </xf>
    <xf numFmtId="0" fontId="24" fillId="7" borderId="27" xfId="6" applyFont="1" applyFill="1" applyBorder="1" applyAlignment="1" applyProtection="1">
      <alignment horizontal="center" vertical="top" wrapText="1"/>
      <protection locked="0"/>
    </xf>
    <xf numFmtId="173" fontId="15" fillId="7" borderId="0" xfId="6" applyNumberFormat="1" applyFont="1" applyFill="1" applyAlignment="1" applyProtection="1">
      <alignment horizontal="center" vertical="top"/>
      <protection locked="0"/>
    </xf>
    <xf numFmtId="0" fontId="15" fillId="7" borderId="0" xfId="7" applyFont="1" applyFill="1" applyAlignment="1" applyProtection="1">
      <alignment horizontal="center" vertical="top" wrapText="1"/>
      <protection locked="0"/>
    </xf>
    <xf numFmtId="0" fontId="15" fillId="7" borderId="27" xfId="6" applyFont="1" applyFill="1" applyBorder="1" applyAlignment="1" applyProtection="1">
      <alignment horizontal="center" vertical="top" wrapText="1"/>
      <protection locked="0"/>
    </xf>
    <xf numFmtId="173" fontId="15" fillId="4" borderId="0" xfId="6" applyNumberFormat="1" applyFont="1" applyFill="1" applyAlignment="1" applyProtection="1">
      <alignment horizontal="center" vertical="top"/>
      <protection locked="0"/>
    </xf>
    <xf numFmtId="0" fontId="15" fillId="4" borderId="0" xfId="7" applyFont="1" applyFill="1" applyAlignment="1" applyProtection="1">
      <alignment horizontal="center" vertical="top" wrapText="1"/>
      <protection locked="0"/>
    </xf>
    <xf numFmtId="0" fontId="15" fillId="4" borderId="27" xfId="6" applyFont="1" applyFill="1" applyBorder="1" applyAlignment="1" applyProtection="1">
      <alignment horizontal="center" vertical="top" wrapText="1"/>
      <protection locked="0"/>
    </xf>
    <xf numFmtId="0" fontId="15" fillId="7" borderId="0" xfId="6" applyFont="1" applyFill="1" applyAlignment="1" applyProtection="1">
      <alignment horizontal="center" vertical="top"/>
      <protection locked="0"/>
    </xf>
    <xf numFmtId="3" fontId="15" fillId="4" borderId="0" xfId="7" applyNumberFormat="1" applyFont="1" applyFill="1" applyAlignment="1" applyProtection="1">
      <alignment horizontal="center" vertical="top" wrapText="1"/>
      <protection locked="0"/>
    </xf>
    <xf numFmtId="0" fontId="15" fillId="4" borderId="0" xfId="6" applyFont="1" applyFill="1" applyAlignment="1" applyProtection="1">
      <alignment horizontal="center" vertical="top"/>
      <protection locked="0"/>
    </xf>
    <xf numFmtId="0" fontId="18" fillId="0" borderId="0" xfId="6" applyFont="1" applyFill="1" applyAlignment="1" applyProtection="1">
      <alignment vertical="center" wrapText="1"/>
    </xf>
    <xf numFmtId="0" fontId="20" fillId="0" borderId="0" xfId="6" applyFont="1" applyFill="1" applyBorder="1" applyAlignment="1" applyProtection="1">
      <alignment horizontal="left" vertical="top" wrapText="1"/>
    </xf>
    <xf numFmtId="3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0" xfId="1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wrapText="1"/>
      <protection locked="0"/>
    </xf>
    <xf numFmtId="3" fontId="7" fillId="0" borderId="14" xfId="0" applyNumberFormat="1" applyFont="1" applyBorder="1" applyAlignment="1" applyProtection="1">
      <alignment horizontal="left" vertical="center" wrapText="1" indent="1"/>
      <protection locked="0"/>
    </xf>
    <xf numFmtId="3" fontId="11" fillId="0" borderId="13" xfId="0" applyNumberFormat="1" applyFont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 applyProtection="1">
      <alignment horizontal="left" vertical="top" wrapText="1" indent="1"/>
      <protection locked="0"/>
    </xf>
    <xf numFmtId="165" fontId="5" fillId="0" borderId="31" xfId="0" applyNumberFormat="1" applyFont="1" applyBorder="1" applyAlignment="1" applyProtection="1">
      <alignment horizontal="right" vertical="top" wrapText="1" indent="1"/>
      <protection locked="0"/>
    </xf>
    <xf numFmtId="3" fontId="5" fillId="0" borderId="0" xfId="0" applyNumberFormat="1" applyFont="1" applyBorder="1" applyAlignment="1" applyProtection="1">
      <alignment horizontal="left" vertical="top" wrapText="1" indent="1"/>
      <protection locked="0"/>
    </xf>
    <xf numFmtId="165" fontId="3" fillId="0" borderId="0" xfId="1" applyNumberFormat="1" applyFont="1" applyBorder="1" applyAlignment="1" applyProtection="1">
      <alignment horizontal="right" indent="1"/>
      <protection locked="0"/>
    </xf>
    <xf numFmtId="10" fontId="2" fillId="0" borderId="0" xfId="1" applyNumberFormat="1" applyFont="1" applyBorder="1" applyAlignment="1" applyProtection="1">
      <alignment horizontal="center"/>
      <protection locked="0"/>
    </xf>
    <xf numFmtId="10" fontId="2" fillId="0" borderId="7" xfId="1" applyNumberFormat="1" applyFont="1" applyBorder="1" applyAlignment="1" applyProtection="1">
      <alignment horizontal="center"/>
      <protection locked="0"/>
    </xf>
    <xf numFmtId="165" fontId="2" fillId="2" borderId="7" xfId="0" applyNumberFormat="1" applyFont="1" applyFill="1" applyBorder="1" applyAlignment="1" applyProtection="1">
      <alignment horizontal="right" indent="1"/>
      <protection locked="0"/>
    </xf>
    <xf numFmtId="3" fontId="3" fillId="2" borderId="4" xfId="0" applyNumberFormat="1" applyFont="1" applyFill="1" applyBorder="1" applyAlignment="1" applyProtection="1">
      <alignment horizontal="left" wrapText="1" indent="1"/>
      <protection locked="0"/>
    </xf>
    <xf numFmtId="3" fontId="3" fillId="0" borderId="4" xfId="0" applyNumberFormat="1" applyFont="1" applyFill="1" applyBorder="1" applyAlignment="1" applyProtection="1">
      <alignment horizontal="left" wrapText="1" indent="1"/>
      <protection locked="0"/>
    </xf>
    <xf numFmtId="165" fontId="35" fillId="8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4" xfId="0" applyNumberFormat="1" applyFont="1" applyBorder="1" applyAlignment="1" applyProtection="1">
      <alignment horizontal="left" vertical="center"/>
      <protection locked="0"/>
    </xf>
    <xf numFmtId="3" fontId="4" fillId="0" borderId="4" xfId="0" applyNumberFormat="1" applyFont="1" applyBorder="1" applyAlignment="1" applyProtection="1">
      <alignment horizontal="left" vertical="center" wrapText="1"/>
      <protection locked="0"/>
    </xf>
    <xf numFmtId="3" fontId="3" fillId="0" borderId="33" xfId="0" applyNumberFormat="1" applyFont="1" applyFill="1" applyBorder="1" applyAlignment="1" applyProtection="1">
      <alignment horizontal="left" wrapText="1" indent="1"/>
      <protection locked="0"/>
    </xf>
    <xf numFmtId="174" fontId="3" fillId="2" borderId="8" xfId="0" applyNumberFormat="1" applyFont="1" applyFill="1" applyBorder="1" applyAlignment="1" applyProtection="1">
      <alignment horizontal="right" indent="1"/>
      <protection locked="0"/>
    </xf>
    <xf numFmtId="174" fontId="5" fillId="0" borderId="19" xfId="0" applyNumberFormat="1" applyFont="1" applyBorder="1" applyAlignment="1" applyProtection="1">
      <alignment horizontal="right" vertical="top" wrapText="1" indent="1"/>
      <protection locked="0"/>
    </xf>
    <xf numFmtId="174" fontId="3" fillId="0" borderId="7" xfId="1" applyNumberFormat="1" applyFont="1" applyBorder="1" applyAlignment="1" applyProtection="1">
      <alignment horizontal="right" indent="1"/>
      <protection locked="0"/>
    </xf>
    <xf numFmtId="3" fontId="2" fillId="0" borderId="32" xfId="0" applyNumberFormat="1" applyFont="1" applyFill="1" applyBorder="1" applyAlignment="1" applyProtection="1">
      <alignment horizontal="center" wrapText="1"/>
      <protection locked="0"/>
    </xf>
    <xf numFmtId="175" fontId="2" fillId="2" borderId="0" xfId="0" applyNumberFormat="1" applyFont="1" applyFill="1" applyBorder="1" applyProtection="1">
      <protection locked="0"/>
    </xf>
    <xf numFmtId="3" fontId="3" fillId="0" borderId="4" xfId="0" applyNumberFormat="1" applyFont="1" applyFill="1" applyBorder="1" applyAlignment="1" applyProtection="1">
      <alignment horizontal="left" indent="1"/>
      <protection locked="0"/>
    </xf>
    <xf numFmtId="3" fontId="2" fillId="0" borderId="21" xfId="0" applyNumberFormat="1" applyFont="1" applyFill="1" applyBorder="1" applyAlignment="1" applyProtection="1">
      <alignment horizontal="left" indent="1"/>
      <protection locked="0"/>
    </xf>
    <xf numFmtId="3" fontId="3" fillId="0" borderId="4" xfId="0" applyNumberFormat="1" applyFont="1" applyFill="1" applyBorder="1" applyAlignment="1" applyProtection="1">
      <alignment horizontal="left"/>
      <protection locked="0"/>
    </xf>
    <xf numFmtId="3" fontId="3" fillId="0" borderId="6" xfId="0" applyNumberFormat="1" applyFont="1" applyFill="1" applyBorder="1" applyAlignment="1" applyProtection="1">
      <alignment horizontal="left" indent="1"/>
      <protection locked="0"/>
    </xf>
    <xf numFmtId="3" fontId="2" fillId="0" borderId="4" xfId="0" applyNumberFormat="1" applyFont="1" applyFill="1" applyBorder="1" applyAlignment="1" applyProtection="1">
      <alignment horizontal="left" vertical="center"/>
      <protection locked="0"/>
    </xf>
    <xf numFmtId="3" fontId="2" fillId="0" borderId="0" xfId="0" applyNumberFormat="1" applyFont="1" applyFill="1" applyBorder="1" applyAlignment="1" applyProtection="1">
      <alignment horizontal="left" vertical="center"/>
      <protection locked="0"/>
    </xf>
    <xf numFmtId="3" fontId="10" fillId="0" borderId="12" xfId="0" applyNumberFormat="1" applyFont="1" applyBorder="1" applyAlignment="1" applyProtection="1">
      <alignment horizontal="center" vertical="center" wrapText="1"/>
      <protection locked="0"/>
    </xf>
    <xf numFmtId="9" fontId="2" fillId="3" borderId="34" xfId="1" applyFont="1" applyFill="1" applyBorder="1" applyAlignment="1" applyProtection="1">
      <alignment horizontal="center"/>
      <protection locked="0"/>
    </xf>
    <xf numFmtId="3" fontId="10" fillId="0" borderId="35" xfId="0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 applyProtection="1">
      <alignment horizontal="center" vertical="center" wrapText="1"/>
      <protection locked="0"/>
    </xf>
    <xf numFmtId="9" fontId="2" fillId="3" borderId="36" xfId="1" applyFont="1" applyFill="1" applyBorder="1" applyAlignment="1" applyProtection="1">
      <alignment horizontal="center"/>
      <protection locked="0"/>
    </xf>
    <xf numFmtId="3" fontId="4" fillId="0" borderId="4" xfId="0" applyNumberFormat="1" applyFont="1" applyBorder="1" applyAlignment="1" applyProtection="1">
      <alignment horizontal="left" vertical="center" wrapText="1" indent="1"/>
      <protection locked="0"/>
    </xf>
    <xf numFmtId="0" fontId="38" fillId="0" borderId="0" xfId="0" applyFont="1" applyProtection="1">
      <protection locked="0"/>
    </xf>
    <xf numFmtId="3" fontId="38" fillId="2" borderId="0" xfId="0" applyNumberFormat="1" applyFont="1" applyFill="1" applyProtection="1">
      <protection locked="0"/>
    </xf>
    <xf numFmtId="3" fontId="38" fillId="0" borderId="0" xfId="0" applyNumberFormat="1" applyFont="1" applyProtection="1">
      <protection locked="0"/>
    </xf>
    <xf numFmtId="3" fontId="14" fillId="0" borderId="0" xfId="0" applyNumberFormat="1" applyFont="1" applyFill="1" applyBorder="1" applyAlignment="1" applyProtection="1">
      <alignment vertical="center" wrapText="1"/>
      <protection locked="0"/>
    </xf>
    <xf numFmtId="0" fontId="38" fillId="2" borderId="0" xfId="0" applyFont="1" applyFill="1" applyProtection="1">
      <protection locked="0"/>
    </xf>
    <xf numFmtId="3" fontId="2" fillId="2" borderId="22" xfId="0" applyNumberFormat="1" applyFont="1" applyFill="1" applyBorder="1" applyAlignment="1" applyProtection="1">
      <alignment horizontal="left" vertical="center"/>
      <protection locked="0"/>
    </xf>
    <xf numFmtId="3" fontId="2" fillId="2" borderId="15" xfId="0" applyNumberFormat="1" applyFont="1" applyFill="1" applyBorder="1" applyAlignment="1" applyProtection="1">
      <alignment horizontal="left" vertical="center"/>
      <protection locked="0"/>
    </xf>
    <xf numFmtId="3" fontId="2" fillId="0" borderId="21" xfId="0" applyNumberFormat="1" applyFont="1" applyFill="1" applyBorder="1" applyAlignment="1" applyProtection="1">
      <alignment horizontal="left" vertical="center"/>
      <protection locked="0"/>
    </xf>
    <xf numFmtId="3" fontId="2" fillId="0" borderId="9" xfId="0" applyNumberFormat="1" applyFont="1" applyFill="1" applyBorder="1" applyAlignment="1" applyProtection="1">
      <alignment horizontal="left" vertical="center"/>
      <protection locked="0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left"/>
      <protection locked="0"/>
    </xf>
    <xf numFmtId="3" fontId="2" fillId="0" borderId="9" xfId="0" applyNumberFormat="1" applyFont="1" applyFill="1" applyBorder="1" applyAlignment="1" applyProtection="1">
      <alignment horizontal="left"/>
      <protection locked="0"/>
    </xf>
    <xf numFmtId="3" fontId="2" fillId="2" borderId="20" xfId="0" applyNumberFormat="1" applyFont="1" applyFill="1" applyBorder="1" applyAlignment="1" applyProtection="1">
      <alignment horizontal="center" vertical="center" textRotation="90" wrapText="1"/>
      <protection locked="0"/>
    </xf>
    <xf numFmtId="3" fontId="2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36" fillId="0" borderId="0" xfId="0" applyFont="1" applyFill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 wrapText="1"/>
      <protection locked="0"/>
    </xf>
    <xf numFmtId="3" fontId="7" fillId="0" borderId="12" xfId="0" applyNumberFormat="1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3" fontId="33" fillId="0" borderId="4" xfId="0" applyNumberFormat="1" applyFont="1" applyBorder="1" applyAlignment="1" applyProtection="1">
      <alignment horizontal="center" vertical="top" wrapText="1"/>
      <protection locked="0"/>
    </xf>
    <xf numFmtId="3" fontId="33" fillId="0" borderId="0" xfId="0" applyNumberFormat="1" applyFont="1" applyBorder="1" applyAlignment="1" applyProtection="1">
      <alignment horizontal="center" vertical="top" wrapText="1"/>
      <protection locked="0"/>
    </xf>
    <xf numFmtId="3" fontId="33" fillId="0" borderId="5" xfId="0" applyNumberFormat="1" applyFont="1" applyBorder="1" applyAlignment="1" applyProtection="1">
      <alignment horizontal="center" vertical="top" wrapText="1"/>
      <protection locked="0"/>
    </xf>
    <xf numFmtId="3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4" fillId="0" borderId="2" xfId="0" applyFont="1" applyBorder="1" applyAlignment="1" applyProtection="1">
      <alignment horizontal="left" vertical="top" wrapText="1"/>
    </xf>
    <xf numFmtId="3" fontId="37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5" fillId="0" borderId="37" xfId="0" applyNumberFormat="1" applyFont="1" applyBorder="1" applyAlignment="1" applyProtection="1">
      <alignment horizontal="center" vertical="top" wrapText="1"/>
      <protection locked="0"/>
    </xf>
    <xf numFmtId="0" fontId="0" fillId="0" borderId="38" xfId="0" applyBorder="1" applyAlignment="1">
      <alignment horizontal="center" vertical="top" wrapText="1"/>
    </xf>
    <xf numFmtId="3" fontId="5" fillId="2" borderId="0" xfId="0" applyNumberFormat="1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left" vertical="center"/>
      <protection locked="0"/>
    </xf>
    <xf numFmtId="3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horizontal="center" vertical="center" wrapText="1"/>
    </xf>
    <xf numFmtId="166" fontId="3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24" xfId="0" applyBorder="1" applyAlignment="1">
      <alignment horizontal="center" wrapText="1"/>
    </xf>
    <xf numFmtId="3" fontId="2" fillId="3" borderId="14" xfId="0" applyNumberFormat="1" applyFont="1" applyFill="1" applyBorder="1" applyAlignment="1" applyProtection="1">
      <alignment horizontal="center"/>
      <protection locked="0"/>
    </xf>
    <xf numFmtId="3" fontId="2" fillId="3" borderId="12" xfId="0" applyNumberFormat="1" applyFont="1" applyFill="1" applyBorder="1" applyAlignment="1" applyProtection="1">
      <alignment horizontal="center"/>
      <protection locked="0"/>
    </xf>
    <xf numFmtId="3" fontId="2" fillId="3" borderId="13" xfId="0" applyNumberFormat="1" applyFont="1" applyFill="1" applyBorder="1" applyAlignment="1" applyProtection="1">
      <alignment horizontal="center"/>
      <protection locked="0"/>
    </xf>
    <xf numFmtId="0" fontId="24" fillId="0" borderId="9" xfId="5" applyFont="1" applyFill="1" applyBorder="1" applyAlignment="1" applyProtection="1">
      <alignment horizontal="center" vertical="center" wrapText="1"/>
    </xf>
    <xf numFmtId="0" fontId="24" fillId="0" borderId="9" xfId="5" applyFont="1" applyFill="1" applyBorder="1" applyAlignment="1" applyProtection="1">
      <alignment horizontal="center" vertical="center"/>
    </xf>
    <xf numFmtId="3" fontId="15" fillId="2" borderId="14" xfId="0" applyNumberFormat="1" applyFont="1" applyFill="1" applyBorder="1" applyAlignment="1" applyProtection="1">
      <alignment horizontal="left" vertical="top" wrapText="1"/>
      <protection locked="0"/>
    </xf>
    <xf numFmtId="3" fontId="15" fillId="2" borderId="13" xfId="0" applyNumberFormat="1" applyFont="1" applyFill="1" applyBorder="1" applyAlignment="1" applyProtection="1">
      <alignment horizontal="left" vertical="top" wrapText="1"/>
      <protection locked="0"/>
    </xf>
    <xf numFmtId="0" fontId="20" fillId="4" borderId="28" xfId="6" applyFont="1" applyFill="1" applyBorder="1" applyAlignment="1" applyProtection="1">
      <alignment horizontal="left" vertical="top" wrapText="1"/>
    </xf>
    <xf numFmtId="0" fontId="20" fillId="4" borderId="0" xfId="6" applyFont="1" applyFill="1" applyBorder="1" applyAlignment="1" applyProtection="1">
      <alignment horizontal="left" vertical="top" wrapText="1"/>
    </xf>
    <xf numFmtId="3" fontId="2" fillId="0" borderId="14" xfId="0" applyNumberFormat="1" applyFont="1" applyFill="1" applyBorder="1" applyAlignment="1" applyProtection="1">
      <alignment horizontal="center"/>
    </xf>
    <xf numFmtId="3" fontId="2" fillId="0" borderId="12" xfId="0" applyNumberFormat="1" applyFont="1" applyFill="1" applyBorder="1" applyAlignment="1" applyProtection="1">
      <alignment horizontal="center"/>
    </xf>
    <xf numFmtId="3" fontId="2" fillId="0" borderId="13" xfId="0" applyNumberFormat="1" applyFont="1" applyFill="1" applyBorder="1" applyAlignment="1" applyProtection="1">
      <alignment horizontal="center"/>
    </xf>
    <xf numFmtId="0" fontId="15" fillId="2" borderId="0" xfId="0" applyNumberFormat="1" applyFont="1" applyFill="1" applyBorder="1" applyAlignment="1" applyProtection="1">
      <alignment horizontal="center"/>
    </xf>
  </cellXfs>
  <cellStyles count="11">
    <cellStyle name="Accent1" xfId="5" builtinId="29"/>
    <cellStyle name="Activity" xfId="7" xr:uid="{00000000-0005-0000-0000-000001000000}"/>
    <cellStyle name="Comma" xfId="3" builtinId="3"/>
    <cellStyle name="Currency" xfId="4" builtinId="4"/>
    <cellStyle name="Heading 4 2" xfId="8" xr:uid="{00000000-0005-0000-0000-000004000000}"/>
    <cellStyle name="Normal" xfId="0" builtinId="0"/>
    <cellStyle name="Normal 2" xfId="2" xr:uid="{00000000-0005-0000-0000-000006000000}"/>
    <cellStyle name="Normal 3" xfId="6" xr:uid="{00000000-0005-0000-0000-000007000000}"/>
    <cellStyle name="Percent" xfId="1" builtinId="5"/>
    <cellStyle name="Period Headers" xfId="10" xr:uid="{00000000-0005-0000-0000-000009000000}"/>
    <cellStyle name="Project Headers" xfId="9" xr:uid="{00000000-0005-0000-0000-00000A000000}"/>
  </cellStyles>
  <dxfs count="44"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00B0F0"/>
          <bgColor rgb="FF00B0F0"/>
        </patternFill>
      </fill>
      <border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00B0F0"/>
          <bgColor rgb="FF00B0F0"/>
        </patternFill>
      </fill>
      <border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00B0F0"/>
          <bgColor rgb="FF00B0F0"/>
        </patternFill>
      </fill>
      <border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0F8FA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56"/>
  <sheetViews>
    <sheetView showGridLines="0" topLeftCell="A92" zoomScale="80" zoomScaleNormal="80" workbookViewId="0">
      <pane xSplit="4" topLeftCell="E1" activePane="topRight" state="frozen"/>
      <selection pane="topRight" activeCell="D7" sqref="D7"/>
    </sheetView>
  </sheetViews>
  <sheetFormatPr defaultColWidth="9.140625" defaultRowHeight="15" outlineLevelRow="1" outlineLevelCol="1" x14ac:dyDescent="0.25"/>
  <cols>
    <col min="1" max="1" width="0.5703125" style="5" customWidth="1"/>
    <col min="2" max="2" width="6.42578125" style="3" customWidth="1"/>
    <col min="3" max="3" width="0.5703125" style="3" customWidth="1"/>
    <col min="4" max="4" width="56.5703125" style="87" customWidth="1"/>
    <col min="5" max="10" width="20.42578125" style="87" customWidth="1"/>
    <col min="11" max="11" width="20.42578125" style="3" customWidth="1"/>
    <col min="12" max="12" width="20.42578125" style="4" customWidth="1"/>
    <col min="13" max="13" width="24.85546875" style="4" hidden="1" customWidth="1" outlineLevel="1"/>
    <col min="14" max="24" width="20.42578125" style="4" hidden="1" customWidth="1" outlineLevel="1"/>
    <col min="25" max="25" width="20.42578125" style="4" customWidth="1" collapsed="1"/>
    <col min="26" max="26" width="8.5703125" style="4" customWidth="1"/>
    <col min="27" max="44" width="9.140625" style="4"/>
    <col min="45" max="16384" width="9.140625" style="5"/>
  </cols>
  <sheetData>
    <row r="1" spans="2:48" s="221" customFormat="1" ht="23.25" x14ac:dyDescent="0.35">
      <c r="C1" s="222"/>
      <c r="D1" s="222" t="s">
        <v>152</v>
      </c>
      <c r="E1" s="223"/>
      <c r="F1" s="223"/>
      <c r="G1" s="223"/>
      <c r="H1" s="223" t="s">
        <v>149</v>
      </c>
      <c r="I1" s="223"/>
      <c r="J1" s="224"/>
      <c r="K1" s="222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</row>
    <row r="2" spans="2:48" ht="29.25" thickBot="1" x14ac:dyDescent="0.3">
      <c r="J2" s="126"/>
    </row>
    <row r="3" spans="2:48" ht="34.5" customHeight="1" x14ac:dyDescent="0.25">
      <c r="D3" s="251" t="s">
        <v>146</v>
      </c>
      <c r="E3" s="252"/>
      <c r="F3" s="252"/>
      <c r="G3" s="253"/>
      <c r="H3" s="3"/>
      <c r="I3" s="257" t="s">
        <v>81</v>
      </c>
      <c r="J3" s="126"/>
      <c r="K3" s="126"/>
      <c r="L3" s="126"/>
      <c r="M3" s="126"/>
      <c r="AS3" s="4"/>
      <c r="AT3" s="4"/>
      <c r="AU3" s="4"/>
    </row>
    <row r="4" spans="2:48" s="4" customFormat="1" ht="17.25" customHeight="1" thickBot="1" x14ac:dyDescent="0.3">
      <c r="B4" s="3"/>
      <c r="C4" s="3"/>
      <c r="D4" s="254"/>
      <c r="E4" s="255"/>
      <c r="F4" s="255"/>
      <c r="G4" s="256"/>
      <c r="H4" s="3"/>
      <c r="I4" s="258"/>
      <c r="J4" s="126"/>
      <c r="K4" s="126"/>
      <c r="L4" s="126"/>
      <c r="M4" s="126"/>
    </row>
    <row r="5" spans="2:48" s="4" customFormat="1" ht="11.25" customHeight="1" x14ac:dyDescent="0.25">
      <c r="B5" s="3"/>
      <c r="C5" s="3"/>
      <c r="D5" s="183"/>
      <c r="E5" s="183"/>
      <c r="F5" s="183"/>
      <c r="G5" s="183"/>
      <c r="H5" s="3"/>
      <c r="I5" s="185"/>
      <c r="J5" s="126"/>
      <c r="K5" s="126"/>
      <c r="L5" s="126"/>
      <c r="M5" s="126"/>
    </row>
    <row r="6" spans="2:48" s="4" customFormat="1" ht="34.5" customHeight="1" x14ac:dyDescent="0.25">
      <c r="B6" s="3"/>
      <c r="C6" s="3"/>
      <c r="D6" s="259" t="s">
        <v>153</v>
      </c>
      <c r="E6" s="259"/>
      <c r="F6" s="259"/>
      <c r="G6" s="259"/>
      <c r="H6" s="184"/>
      <c r="I6" s="184"/>
      <c r="J6" s="126"/>
      <c r="K6" s="126"/>
      <c r="L6" s="126"/>
      <c r="M6" s="126"/>
    </row>
    <row r="7" spans="2:48" x14ac:dyDescent="0.25">
      <c r="D7" s="4"/>
      <c r="E7" s="3"/>
      <c r="F7" s="3"/>
      <c r="G7" s="3"/>
      <c r="H7" s="3"/>
      <c r="I7" s="3"/>
      <c r="J7" s="3"/>
      <c r="L7" s="55"/>
      <c r="M7" s="55"/>
      <c r="AS7" s="4"/>
      <c r="AT7" s="4"/>
      <c r="AU7" s="4"/>
      <c r="AV7" s="4"/>
    </row>
    <row r="8" spans="2:48" s="4" customFormat="1" ht="11.25" customHeight="1" thickBot="1" x14ac:dyDescent="0.3">
      <c r="B8" s="3"/>
      <c r="C8" s="3"/>
      <c r="D8" s="17"/>
      <c r="E8" s="18"/>
      <c r="F8" s="3"/>
      <c r="G8" s="3"/>
      <c r="H8" s="184"/>
      <c r="I8" s="126"/>
      <c r="J8" s="126"/>
      <c r="K8" s="184"/>
      <c r="L8" s="126"/>
      <c r="M8" s="126"/>
    </row>
    <row r="9" spans="2:48" s="4" customFormat="1" ht="33.75" customHeight="1" thickBot="1" x14ac:dyDescent="0.3">
      <c r="B9" s="3"/>
      <c r="C9" s="3"/>
      <c r="D9" s="20" t="s">
        <v>150</v>
      </c>
      <c r="E9" s="262"/>
      <c r="F9" s="263"/>
      <c r="G9" s="264"/>
      <c r="H9" s="184"/>
      <c r="I9" s="126"/>
      <c r="J9" s="126"/>
      <c r="K9" s="184"/>
      <c r="L9" s="126"/>
      <c r="M9" s="126"/>
    </row>
    <row r="10" spans="2:48" s="4" customFormat="1" ht="33" customHeight="1" thickBot="1" x14ac:dyDescent="0.3">
      <c r="B10" s="3"/>
      <c r="C10" s="3"/>
      <c r="D10" s="20" t="s">
        <v>10</v>
      </c>
      <c r="E10" s="262"/>
      <c r="F10" s="263"/>
      <c r="G10" s="264"/>
      <c r="H10" s="184"/>
      <c r="I10" s="126"/>
      <c r="J10" s="126"/>
      <c r="K10" s="184"/>
      <c r="L10" s="126"/>
      <c r="M10" s="126"/>
    </row>
    <row r="11" spans="2:48" s="4" customFormat="1" ht="26.25" customHeight="1" thickBot="1" x14ac:dyDescent="0.3">
      <c r="B11" s="3"/>
      <c r="C11" s="3"/>
      <c r="D11" s="18"/>
      <c r="E11" s="18"/>
      <c r="F11" s="3"/>
      <c r="G11" s="3"/>
      <c r="H11" s="184"/>
      <c r="I11" s="126"/>
      <c r="J11" s="126"/>
      <c r="K11" s="184"/>
      <c r="L11" s="127"/>
      <c r="M11" s="127"/>
    </row>
    <row r="12" spans="2:48" s="4" customFormat="1" ht="28.5" x14ac:dyDescent="0.25">
      <c r="B12" s="3"/>
      <c r="C12" s="3"/>
      <c r="D12" s="21" t="s">
        <v>30</v>
      </c>
      <c r="E12" s="260" t="s">
        <v>29</v>
      </c>
      <c r="F12" s="260" t="s">
        <v>13</v>
      </c>
      <c r="G12" s="22"/>
      <c r="H12" s="184"/>
      <c r="I12" s="126"/>
      <c r="J12" s="126"/>
      <c r="K12" s="18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23"/>
      <c r="AC12" s="24"/>
      <c r="AD12" s="3"/>
      <c r="AE12" s="3"/>
    </row>
    <row r="13" spans="2:48" s="4" customFormat="1" x14ac:dyDescent="0.25">
      <c r="B13" s="3"/>
      <c r="C13" s="3"/>
      <c r="D13" s="209" t="s">
        <v>132</v>
      </c>
      <c r="E13" s="261"/>
      <c r="F13" s="261"/>
      <c r="G13" s="108" t="s">
        <v>31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23"/>
      <c r="AC13" s="24"/>
      <c r="AD13" s="3"/>
      <c r="AE13" s="3"/>
    </row>
    <row r="14" spans="2:48" s="4" customFormat="1" ht="15" customHeight="1" x14ac:dyDescent="0.25">
      <c r="B14" s="233" t="s">
        <v>80</v>
      </c>
      <c r="C14" s="112"/>
      <c r="D14" s="210" t="s">
        <v>133</v>
      </c>
      <c r="E14" s="6"/>
      <c r="F14" s="9">
        <f t="shared" ref="F14:F28" si="0">+VLOOKUP(D14,$D$47:$Y$61,22,FALSE)</f>
        <v>0</v>
      </c>
      <c r="G14" s="109">
        <f>+F14*E14</f>
        <v>0</v>
      </c>
      <c r="H14" s="114" t="str">
        <f>+IF(F14&gt;0,IF(E14&gt;0,"","Salaire manquant"),IF(E14&gt;0,IF(F14&gt;0,"","Efforts manquants en section Work-Packages"),""))</f>
        <v/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3"/>
      <c r="AC14" s="24"/>
      <c r="AD14" s="3"/>
      <c r="AE14" s="3"/>
    </row>
    <row r="15" spans="2:48" s="4" customFormat="1" x14ac:dyDescent="0.25">
      <c r="B15" s="234"/>
      <c r="C15" s="112"/>
      <c r="D15" s="210" t="s">
        <v>134</v>
      </c>
      <c r="E15" s="6"/>
      <c r="F15" s="9">
        <f t="shared" si="0"/>
        <v>0</v>
      </c>
      <c r="G15" s="109">
        <f t="shared" ref="G15:G28" si="1">+F15*E15</f>
        <v>0</v>
      </c>
      <c r="H15" s="114" t="str">
        <f t="shared" ref="H15:H28" si="2">+IF(F15&gt;0,IF(E15&gt;0,"","Salaire manquant"),IF(E15&gt;0,IF(F15&gt;0,"","Efforts manquants en section Work-Packages"),""))</f>
        <v/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23"/>
      <c r="AC15" s="24"/>
      <c r="AD15" s="3"/>
      <c r="AE15" s="3"/>
    </row>
    <row r="16" spans="2:48" s="4" customFormat="1" x14ac:dyDescent="0.25">
      <c r="B16" s="234"/>
      <c r="C16" s="112"/>
      <c r="D16" s="210" t="s">
        <v>135</v>
      </c>
      <c r="E16" s="6"/>
      <c r="F16" s="9">
        <f t="shared" si="0"/>
        <v>0</v>
      </c>
      <c r="G16" s="109">
        <f t="shared" si="1"/>
        <v>0</v>
      </c>
      <c r="H16" s="114" t="str">
        <f t="shared" si="2"/>
        <v/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3"/>
      <c r="AC16" s="24"/>
      <c r="AD16" s="3"/>
      <c r="AE16" s="3"/>
    </row>
    <row r="17" spans="2:46" s="4" customFormat="1" x14ac:dyDescent="0.25">
      <c r="B17" s="234"/>
      <c r="C17" s="112"/>
      <c r="D17" s="210" t="s">
        <v>136</v>
      </c>
      <c r="E17" s="6"/>
      <c r="F17" s="9">
        <f t="shared" si="0"/>
        <v>0</v>
      </c>
      <c r="G17" s="109">
        <f t="shared" si="1"/>
        <v>0</v>
      </c>
      <c r="H17" s="114" t="str">
        <f t="shared" si="2"/>
        <v/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23"/>
      <c r="AC17" s="24"/>
      <c r="AD17" s="3"/>
      <c r="AE17" s="3"/>
    </row>
    <row r="18" spans="2:46" s="4" customFormat="1" x14ac:dyDescent="0.25">
      <c r="B18" s="234"/>
      <c r="C18" s="112"/>
      <c r="D18" s="210" t="s">
        <v>137</v>
      </c>
      <c r="E18" s="6"/>
      <c r="F18" s="9">
        <f t="shared" si="0"/>
        <v>0</v>
      </c>
      <c r="G18" s="109">
        <f t="shared" si="1"/>
        <v>0</v>
      </c>
      <c r="H18" s="114" t="str">
        <f t="shared" si="2"/>
        <v/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3"/>
      <c r="AC18" s="24"/>
      <c r="AD18" s="3"/>
      <c r="AE18" s="3"/>
    </row>
    <row r="19" spans="2:46" s="4" customFormat="1" x14ac:dyDescent="0.25">
      <c r="B19" s="234"/>
      <c r="C19" s="112"/>
      <c r="D19" s="210" t="s">
        <v>138</v>
      </c>
      <c r="E19" s="6"/>
      <c r="F19" s="9">
        <f t="shared" si="0"/>
        <v>0</v>
      </c>
      <c r="G19" s="109">
        <f t="shared" si="1"/>
        <v>0</v>
      </c>
      <c r="H19" s="114" t="str">
        <f t="shared" si="2"/>
        <v/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3"/>
      <c r="AC19" s="24"/>
      <c r="AD19" s="3"/>
      <c r="AE19" s="3"/>
    </row>
    <row r="20" spans="2:46" s="4" customFormat="1" x14ac:dyDescent="0.25">
      <c r="B20" s="234"/>
      <c r="C20" s="112"/>
      <c r="D20" s="210" t="s">
        <v>139</v>
      </c>
      <c r="E20" s="6"/>
      <c r="F20" s="9">
        <f t="shared" si="0"/>
        <v>0</v>
      </c>
      <c r="G20" s="109">
        <f t="shared" si="1"/>
        <v>0</v>
      </c>
      <c r="H20" s="114" t="str">
        <f t="shared" si="2"/>
        <v/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3"/>
      <c r="AC20" s="24"/>
      <c r="AD20" s="3"/>
      <c r="AE20" s="3"/>
    </row>
    <row r="21" spans="2:46" s="4" customFormat="1" x14ac:dyDescent="0.25">
      <c r="B21" s="234"/>
      <c r="C21" s="112"/>
      <c r="D21" s="210" t="s">
        <v>140</v>
      </c>
      <c r="E21" s="6"/>
      <c r="F21" s="9">
        <f t="shared" si="0"/>
        <v>0</v>
      </c>
      <c r="G21" s="109">
        <f t="shared" si="1"/>
        <v>0</v>
      </c>
      <c r="H21" s="114" t="str">
        <f t="shared" si="2"/>
        <v/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23"/>
      <c r="AC21" s="24"/>
      <c r="AD21" s="3"/>
      <c r="AE21" s="3"/>
    </row>
    <row r="22" spans="2:46" s="4" customFormat="1" x14ac:dyDescent="0.25">
      <c r="B22" s="234"/>
      <c r="C22" s="112"/>
      <c r="D22" s="210" t="s">
        <v>141</v>
      </c>
      <c r="E22" s="6"/>
      <c r="F22" s="9">
        <f t="shared" si="0"/>
        <v>0</v>
      </c>
      <c r="G22" s="109">
        <f t="shared" si="1"/>
        <v>0</v>
      </c>
      <c r="H22" s="114" t="str">
        <f t="shared" si="2"/>
        <v/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23"/>
      <c r="AC22" s="24"/>
      <c r="AD22" s="3"/>
      <c r="AE22" s="3"/>
    </row>
    <row r="23" spans="2:46" s="4" customFormat="1" x14ac:dyDescent="0.25">
      <c r="B23" s="235"/>
      <c r="C23" s="112"/>
      <c r="D23" s="210" t="s">
        <v>142</v>
      </c>
      <c r="E23" s="6"/>
      <c r="F23" s="9">
        <f t="shared" si="0"/>
        <v>0</v>
      </c>
      <c r="G23" s="109">
        <f t="shared" si="1"/>
        <v>0</v>
      </c>
      <c r="H23" s="114" t="str">
        <f t="shared" si="2"/>
        <v/>
      </c>
      <c r="I23" s="113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23"/>
      <c r="AC23" s="24"/>
      <c r="AD23" s="3"/>
      <c r="AE23" s="3"/>
    </row>
    <row r="24" spans="2:46" s="4" customFormat="1" hidden="1" outlineLevel="1" x14ac:dyDescent="0.25">
      <c r="B24" s="112"/>
      <c r="C24" s="112"/>
      <c r="D24" s="115" t="s">
        <v>75</v>
      </c>
      <c r="E24" s="6"/>
      <c r="F24" s="9">
        <f t="shared" si="0"/>
        <v>0</v>
      </c>
      <c r="G24" s="109">
        <f t="shared" si="1"/>
        <v>0</v>
      </c>
      <c r="H24" s="114" t="str">
        <f t="shared" si="2"/>
        <v/>
      </c>
      <c r="I24" s="113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3"/>
      <c r="AC24" s="24"/>
      <c r="AD24" s="3"/>
      <c r="AE24" s="3"/>
    </row>
    <row r="25" spans="2:46" s="4" customFormat="1" hidden="1" outlineLevel="1" x14ac:dyDescent="0.25">
      <c r="B25" s="112"/>
      <c r="C25" s="112"/>
      <c r="D25" s="115" t="s">
        <v>76</v>
      </c>
      <c r="E25" s="6"/>
      <c r="F25" s="9">
        <f t="shared" si="0"/>
        <v>0</v>
      </c>
      <c r="G25" s="109">
        <f t="shared" si="1"/>
        <v>0</v>
      </c>
      <c r="H25" s="114" t="str">
        <f t="shared" si="2"/>
        <v/>
      </c>
      <c r="I25" s="113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23"/>
      <c r="AC25" s="24"/>
      <c r="AD25" s="3"/>
      <c r="AE25" s="3"/>
    </row>
    <row r="26" spans="2:46" s="4" customFormat="1" hidden="1" outlineLevel="1" x14ac:dyDescent="0.25">
      <c r="B26" s="112"/>
      <c r="C26" s="112"/>
      <c r="D26" s="115" t="s">
        <v>77</v>
      </c>
      <c r="E26" s="6"/>
      <c r="F26" s="9">
        <f t="shared" si="0"/>
        <v>0</v>
      </c>
      <c r="G26" s="109">
        <f t="shared" si="1"/>
        <v>0</v>
      </c>
      <c r="H26" s="114" t="str">
        <f t="shared" si="2"/>
        <v/>
      </c>
      <c r="I26" s="11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3"/>
      <c r="AC26" s="24"/>
      <c r="AD26" s="3"/>
      <c r="AE26" s="3"/>
    </row>
    <row r="27" spans="2:46" s="4" customFormat="1" hidden="1" outlineLevel="1" x14ac:dyDescent="0.25">
      <c r="B27" s="112"/>
      <c r="C27" s="112"/>
      <c r="D27" s="115" t="s">
        <v>78</v>
      </c>
      <c r="E27" s="6"/>
      <c r="F27" s="9">
        <f t="shared" si="0"/>
        <v>0</v>
      </c>
      <c r="G27" s="109">
        <f t="shared" si="1"/>
        <v>0</v>
      </c>
      <c r="H27" s="114" t="str">
        <f t="shared" si="2"/>
        <v/>
      </c>
      <c r="I27" s="11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23"/>
      <c r="AC27" s="24"/>
      <c r="AD27" s="3"/>
      <c r="AE27" s="3"/>
    </row>
    <row r="28" spans="2:46" s="4" customFormat="1" hidden="1" outlineLevel="1" x14ac:dyDescent="0.25">
      <c r="B28" s="112"/>
      <c r="C28" s="112"/>
      <c r="D28" s="115" t="s">
        <v>79</v>
      </c>
      <c r="E28" s="6"/>
      <c r="F28" s="9">
        <f t="shared" si="0"/>
        <v>0</v>
      </c>
      <c r="G28" s="109">
        <f t="shared" si="1"/>
        <v>0</v>
      </c>
      <c r="H28" s="114" t="str">
        <f t="shared" si="2"/>
        <v/>
      </c>
      <c r="I28" s="113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3"/>
      <c r="AC28" s="24"/>
      <c r="AD28" s="3"/>
      <c r="AE28" s="3"/>
    </row>
    <row r="29" spans="2:46" s="4" customFormat="1" ht="15.75" collapsed="1" thickBot="1" x14ac:dyDescent="0.3">
      <c r="B29" s="3"/>
      <c r="C29" s="3"/>
      <c r="D29" s="26"/>
      <c r="E29" s="27"/>
      <c r="F29" s="28" t="s">
        <v>0</v>
      </c>
      <c r="G29" s="110">
        <f>+SUM(G14:G28)</f>
        <v>0</v>
      </c>
      <c r="H29" s="1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3"/>
      <c r="AC29" s="24"/>
      <c r="AD29" s="3"/>
      <c r="AE29" s="3"/>
    </row>
    <row r="30" spans="2:46" s="4" customFormat="1" ht="15.75" thickBot="1" x14ac:dyDescent="0.3">
      <c r="B30" s="3"/>
      <c r="C30" s="3"/>
      <c r="D30" s="17"/>
      <c r="E30" s="18"/>
      <c r="F30" s="3"/>
      <c r="G30" s="48"/>
      <c r="H30" s="11"/>
      <c r="I30" s="3"/>
      <c r="J30" s="3"/>
      <c r="K30" s="3"/>
    </row>
    <row r="31" spans="2:46" s="39" customFormat="1" ht="45" x14ac:dyDescent="0.25">
      <c r="B31" s="38"/>
      <c r="C31" s="38"/>
      <c r="D31" s="197" t="s">
        <v>114</v>
      </c>
      <c r="E31" s="49" t="s">
        <v>4</v>
      </c>
      <c r="F31" s="50" t="s">
        <v>3</v>
      </c>
      <c r="G31" s="49" t="s">
        <v>46</v>
      </c>
      <c r="H31" s="49" t="s">
        <v>106</v>
      </c>
      <c r="I31" s="51" t="s">
        <v>107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4"/>
      <c r="AS31" s="54"/>
      <c r="AT31" s="54"/>
    </row>
    <row r="32" spans="2:46" s="2" customFormat="1" x14ac:dyDescent="0.25">
      <c r="B32" s="1"/>
      <c r="C32" s="1"/>
      <c r="D32" s="90" t="s">
        <v>1</v>
      </c>
      <c r="E32" s="91">
        <v>7500</v>
      </c>
      <c r="F32" s="92">
        <v>10</v>
      </c>
      <c r="G32" s="93">
        <v>5</v>
      </c>
      <c r="H32" s="94">
        <v>23</v>
      </c>
      <c r="I32" s="95">
        <f>+(E32*F32)/G32*H32/12</f>
        <v>28750</v>
      </c>
      <c r="J32" s="10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5"/>
      <c r="AS32" s="15"/>
      <c r="AT32" s="15"/>
    </row>
    <row r="33" spans="2:52" ht="15" customHeight="1" x14ac:dyDescent="0.25">
      <c r="B33" s="233" t="s">
        <v>66</v>
      </c>
      <c r="D33" s="115" t="s">
        <v>2</v>
      </c>
      <c r="E33" s="96"/>
      <c r="F33" s="97"/>
      <c r="G33" s="88"/>
      <c r="H33" s="103">
        <f>+VLOOKUP(D33,$D$66:$Y$75,22,FALSE)</f>
        <v>0</v>
      </c>
      <c r="I33" s="104" t="str">
        <f t="shared" ref="I33:I42" si="3">+IFERROR((E33*F33)/G33*H33/12,"-")</f>
        <v>-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6"/>
      <c r="AS33" s="56"/>
      <c r="AT33" s="56"/>
    </row>
    <row r="34" spans="2:52" x14ac:dyDescent="0.25">
      <c r="B34" s="234"/>
      <c r="D34" s="115" t="s">
        <v>37</v>
      </c>
      <c r="E34" s="96"/>
      <c r="F34" s="100"/>
      <c r="G34" s="88"/>
      <c r="H34" s="103">
        <f>+VLOOKUP(D34,$D$66:$Y$75,22,FALSE)</f>
        <v>0</v>
      </c>
      <c r="I34" s="104" t="str">
        <f t="shared" si="3"/>
        <v>-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6"/>
      <c r="AS34" s="56"/>
      <c r="AT34" s="56"/>
    </row>
    <row r="35" spans="2:52" x14ac:dyDescent="0.25">
      <c r="B35" s="234"/>
      <c r="D35" s="115" t="s">
        <v>38</v>
      </c>
      <c r="E35" s="96"/>
      <c r="F35" s="100"/>
      <c r="G35" s="88"/>
      <c r="H35" s="103">
        <f t="shared" ref="H35:H42" si="4">+VLOOKUP(D35,$D$66:$Y$75,22,FALSE)</f>
        <v>0</v>
      </c>
      <c r="I35" s="104" t="str">
        <f t="shared" si="3"/>
        <v>-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6"/>
      <c r="AS35" s="56"/>
      <c r="AT35" s="56"/>
    </row>
    <row r="36" spans="2:52" x14ac:dyDescent="0.25">
      <c r="B36" s="234"/>
      <c r="D36" s="115" t="s">
        <v>39</v>
      </c>
      <c r="E36" s="96"/>
      <c r="F36" s="100"/>
      <c r="G36" s="88"/>
      <c r="H36" s="103">
        <f t="shared" si="4"/>
        <v>0</v>
      </c>
      <c r="I36" s="104" t="str">
        <f t="shared" si="3"/>
        <v>-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6"/>
      <c r="AS36" s="56"/>
      <c r="AT36" s="56"/>
    </row>
    <row r="37" spans="2:52" x14ac:dyDescent="0.25">
      <c r="B37" s="234"/>
      <c r="D37" s="115" t="s">
        <v>40</v>
      </c>
      <c r="E37" s="96"/>
      <c r="F37" s="100"/>
      <c r="G37" s="88"/>
      <c r="H37" s="103">
        <f t="shared" si="4"/>
        <v>0</v>
      </c>
      <c r="I37" s="104" t="str">
        <f t="shared" si="3"/>
        <v>-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6"/>
      <c r="AS37" s="56"/>
      <c r="AT37" s="56"/>
    </row>
    <row r="38" spans="2:52" hidden="1" outlineLevel="1" x14ac:dyDescent="0.25">
      <c r="B38" s="234"/>
      <c r="D38" s="115" t="s">
        <v>41</v>
      </c>
      <c r="E38" s="96"/>
      <c r="F38" s="100"/>
      <c r="G38" s="88"/>
      <c r="H38" s="103">
        <f t="shared" si="4"/>
        <v>0</v>
      </c>
      <c r="I38" s="104" t="str">
        <f t="shared" si="3"/>
        <v>-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6"/>
      <c r="AS38" s="56"/>
      <c r="AT38" s="56"/>
    </row>
    <row r="39" spans="2:52" hidden="1" outlineLevel="1" x14ac:dyDescent="0.25">
      <c r="B39" s="234"/>
      <c r="D39" s="115" t="s">
        <v>42</v>
      </c>
      <c r="E39" s="96"/>
      <c r="F39" s="100"/>
      <c r="G39" s="88"/>
      <c r="H39" s="103">
        <f t="shared" si="4"/>
        <v>0</v>
      </c>
      <c r="I39" s="104" t="str">
        <f t="shared" si="3"/>
        <v>-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6"/>
      <c r="AS39" s="56"/>
      <c r="AT39" s="56"/>
    </row>
    <row r="40" spans="2:52" hidden="1" outlineLevel="1" x14ac:dyDescent="0.25">
      <c r="B40" s="234"/>
      <c r="D40" s="115" t="s">
        <v>43</v>
      </c>
      <c r="E40" s="96"/>
      <c r="F40" s="100"/>
      <c r="G40" s="88"/>
      <c r="H40" s="103">
        <f t="shared" si="4"/>
        <v>0</v>
      </c>
      <c r="I40" s="104" t="str">
        <f t="shared" si="3"/>
        <v>-</v>
      </c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6"/>
      <c r="AS40" s="56"/>
      <c r="AT40" s="56"/>
    </row>
    <row r="41" spans="2:52" hidden="1" outlineLevel="1" x14ac:dyDescent="0.25">
      <c r="B41" s="234"/>
      <c r="D41" s="115" t="s">
        <v>44</v>
      </c>
      <c r="E41" s="96"/>
      <c r="F41" s="100"/>
      <c r="G41" s="88"/>
      <c r="H41" s="103">
        <f t="shared" si="4"/>
        <v>0</v>
      </c>
      <c r="I41" s="104" t="str">
        <f t="shared" si="3"/>
        <v>-</v>
      </c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6"/>
      <c r="AS41" s="56"/>
      <c r="AT41" s="56"/>
    </row>
    <row r="42" spans="2:52" hidden="1" outlineLevel="1" x14ac:dyDescent="0.25">
      <c r="B42" s="235"/>
      <c r="D42" s="115" t="s">
        <v>45</v>
      </c>
      <c r="E42" s="96"/>
      <c r="F42" s="100"/>
      <c r="G42" s="88"/>
      <c r="H42" s="103">
        <f t="shared" si="4"/>
        <v>0</v>
      </c>
      <c r="I42" s="104" t="str">
        <f t="shared" si="3"/>
        <v>-</v>
      </c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6"/>
      <c r="AS42" s="56"/>
      <c r="AT42" s="56"/>
    </row>
    <row r="43" spans="2:52" ht="30.75" collapsed="1" thickBot="1" x14ac:dyDescent="0.3">
      <c r="D43" s="203" t="s">
        <v>119</v>
      </c>
      <c r="E43" s="46"/>
      <c r="F43" s="46"/>
      <c r="G43" s="46"/>
      <c r="H43" s="57"/>
      <c r="I43" s="204">
        <f>SUM(I33:I42)</f>
        <v>0</v>
      </c>
      <c r="J43" s="98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6"/>
      <c r="AS43" s="56"/>
      <c r="AT43" s="56"/>
    </row>
    <row r="44" spans="2:52" s="4" customFormat="1" ht="15.75" thickBot="1" x14ac:dyDescent="0.3">
      <c r="B44" s="3"/>
      <c r="C44" s="3"/>
      <c r="D44" s="30"/>
      <c r="E44" s="29"/>
      <c r="F44" s="31"/>
      <c r="G44" s="8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23"/>
      <c r="AC44" s="24"/>
      <c r="AD44" s="3"/>
      <c r="AE44" s="3"/>
    </row>
    <row r="45" spans="2:52" s="37" customFormat="1" ht="21.75" customHeight="1" x14ac:dyDescent="0.25">
      <c r="B45" s="32"/>
      <c r="C45" s="32"/>
      <c r="D45" s="33" t="s">
        <v>60</v>
      </c>
      <c r="E45" s="34" t="s">
        <v>12</v>
      </c>
      <c r="F45" s="34" t="s">
        <v>14</v>
      </c>
      <c r="G45" s="34" t="s">
        <v>15</v>
      </c>
      <c r="H45" s="34" t="s">
        <v>16</v>
      </c>
      <c r="I45" s="34" t="s">
        <v>17</v>
      </c>
      <c r="J45" s="34" t="s">
        <v>18</v>
      </c>
      <c r="K45" s="34" t="s">
        <v>19</v>
      </c>
      <c r="L45" s="34" t="s">
        <v>20</v>
      </c>
      <c r="M45" s="34" t="s">
        <v>21</v>
      </c>
      <c r="N45" s="34" t="s">
        <v>22</v>
      </c>
      <c r="O45" s="34" t="s">
        <v>23</v>
      </c>
      <c r="P45" s="34" t="s">
        <v>24</v>
      </c>
      <c r="Q45" s="34" t="s">
        <v>25</v>
      </c>
      <c r="R45" s="34" t="s">
        <v>26</v>
      </c>
      <c r="S45" s="34" t="s">
        <v>27</v>
      </c>
      <c r="T45" s="34" t="s">
        <v>28</v>
      </c>
      <c r="U45" s="34" t="s">
        <v>32</v>
      </c>
      <c r="V45" s="34" t="s">
        <v>33</v>
      </c>
      <c r="W45" s="34" t="s">
        <v>34</v>
      </c>
      <c r="X45" s="34" t="s">
        <v>35</v>
      </c>
      <c r="Y45" s="35" t="s">
        <v>0</v>
      </c>
      <c r="Z45" s="32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</row>
    <row r="46" spans="2:52" s="43" customFormat="1" ht="30.75" customHeight="1" x14ac:dyDescent="0.25">
      <c r="B46" s="40"/>
      <c r="C46" s="40"/>
      <c r="D46" s="211" t="s">
        <v>132</v>
      </c>
      <c r="E46" s="125" t="s">
        <v>13</v>
      </c>
      <c r="F46" s="125" t="s">
        <v>13</v>
      </c>
      <c r="G46" s="125" t="s">
        <v>13</v>
      </c>
      <c r="H46" s="125" t="s">
        <v>13</v>
      </c>
      <c r="I46" s="125" t="s">
        <v>13</v>
      </c>
      <c r="J46" s="125" t="s">
        <v>13</v>
      </c>
      <c r="K46" s="125" t="s">
        <v>13</v>
      </c>
      <c r="L46" s="125" t="s">
        <v>13</v>
      </c>
      <c r="M46" s="125" t="s">
        <v>13</v>
      </c>
      <c r="N46" s="125" t="s">
        <v>13</v>
      </c>
      <c r="O46" s="125" t="s">
        <v>13</v>
      </c>
      <c r="P46" s="125" t="s">
        <v>13</v>
      </c>
      <c r="Q46" s="125" t="s">
        <v>13</v>
      </c>
      <c r="R46" s="125" t="s">
        <v>13</v>
      </c>
      <c r="S46" s="125" t="s">
        <v>13</v>
      </c>
      <c r="T46" s="125" t="s">
        <v>13</v>
      </c>
      <c r="U46" s="125" t="s">
        <v>13</v>
      </c>
      <c r="V46" s="125" t="s">
        <v>13</v>
      </c>
      <c r="W46" s="125" t="s">
        <v>13</v>
      </c>
      <c r="X46" s="125" t="s">
        <v>13</v>
      </c>
      <c r="Y46" s="41"/>
      <c r="Z46" s="40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  <row r="47" spans="2:52" ht="15" customHeight="1" x14ac:dyDescent="0.25">
      <c r="D47" s="116" t="str">
        <f t="shared" ref="D47:D61" si="5">+D14</f>
        <v>Nom/Catégorie du collaborateur 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7">
        <f t="shared" ref="Y47:Y61" si="6">+SUM(E47:X47)</f>
        <v>0</v>
      </c>
      <c r="Z47" s="101"/>
      <c r="AS47" s="4"/>
      <c r="AT47" s="4"/>
      <c r="AU47" s="4"/>
      <c r="AV47" s="4"/>
      <c r="AW47" s="4"/>
      <c r="AX47" s="4"/>
      <c r="AY47" s="4"/>
      <c r="AZ47" s="4"/>
    </row>
    <row r="48" spans="2:52" ht="15" customHeight="1" x14ac:dyDescent="0.25">
      <c r="D48" s="116" t="str">
        <f t="shared" si="5"/>
        <v>Nom/Catégorie du collaborateur 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7">
        <f t="shared" si="6"/>
        <v>0</v>
      </c>
      <c r="Z48" s="101"/>
      <c r="AS48" s="4"/>
      <c r="AT48" s="4"/>
      <c r="AU48" s="4"/>
      <c r="AV48" s="4"/>
      <c r="AW48" s="4"/>
      <c r="AX48" s="4"/>
      <c r="AY48" s="4"/>
      <c r="AZ48" s="4"/>
    </row>
    <row r="49" spans="4:52" ht="15" customHeight="1" x14ac:dyDescent="0.25">
      <c r="D49" s="116" t="str">
        <f t="shared" si="5"/>
        <v>Nom/Catégorie du collaborateur 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7">
        <f t="shared" si="6"/>
        <v>0</v>
      </c>
      <c r="Z49" s="101"/>
      <c r="AS49" s="4"/>
      <c r="AT49" s="4"/>
      <c r="AU49" s="4"/>
      <c r="AV49" s="4"/>
      <c r="AW49" s="4"/>
      <c r="AX49" s="4"/>
      <c r="AY49" s="4"/>
      <c r="AZ49" s="4"/>
    </row>
    <row r="50" spans="4:52" ht="15" customHeight="1" x14ac:dyDescent="0.25">
      <c r="D50" s="116" t="str">
        <f t="shared" si="5"/>
        <v>Nom/Catégorie du collaborateur 4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7">
        <f t="shared" si="6"/>
        <v>0</v>
      </c>
      <c r="Z50" s="101"/>
      <c r="AS50" s="4"/>
      <c r="AT50" s="4"/>
      <c r="AU50" s="4"/>
      <c r="AV50" s="4"/>
      <c r="AW50" s="4"/>
      <c r="AX50" s="4"/>
      <c r="AY50" s="4"/>
      <c r="AZ50" s="4"/>
    </row>
    <row r="51" spans="4:52" ht="15" customHeight="1" x14ac:dyDescent="0.25">
      <c r="D51" s="116" t="str">
        <f t="shared" si="5"/>
        <v>Nom/Catégorie du collaborateur 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7">
        <f t="shared" si="6"/>
        <v>0</v>
      </c>
      <c r="Z51" s="101"/>
      <c r="AS51" s="4"/>
      <c r="AT51" s="4"/>
      <c r="AU51" s="4"/>
      <c r="AV51" s="4"/>
      <c r="AW51" s="4"/>
      <c r="AX51" s="4"/>
      <c r="AY51" s="4"/>
      <c r="AZ51" s="4"/>
    </row>
    <row r="52" spans="4:52" ht="15" customHeight="1" x14ac:dyDescent="0.25">
      <c r="D52" s="116" t="str">
        <f t="shared" si="5"/>
        <v>Nom/Catégorie du collaborateur 6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7">
        <f t="shared" si="6"/>
        <v>0</v>
      </c>
      <c r="Z52" s="101"/>
      <c r="AS52" s="4"/>
      <c r="AT52" s="4"/>
      <c r="AU52" s="4"/>
      <c r="AV52" s="4"/>
      <c r="AW52" s="4"/>
      <c r="AX52" s="4"/>
      <c r="AY52" s="4"/>
      <c r="AZ52" s="4"/>
    </row>
    <row r="53" spans="4:52" ht="15" customHeight="1" x14ac:dyDescent="0.25">
      <c r="D53" s="116" t="str">
        <f t="shared" si="5"/>
        <v>Nom/Catégorie du collaborateur 7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7">
        <f t="shared" si="6"/>
        <v>0</v>
      </c>
      <c r="Z53" s="101"/>
      <c r="AS53" s="4"/>
      <c r="AT53" s="4"/>
      <c r="AU53" s="4"/>
      <c r="AV53" s="4"/>
      <c r="AW53" s="4"/>
      <c r="AX53" s="4"/>
      <c r="AY53" s="4"/>
      <c r="AZ53" s="4"/>
    </row>
    <row r="54" spans="4:52" ht="15" customHeight="1" x14ac:dyDescent="0.25">
      <c r="D54" s="116" t="str">
        <f t="shared" si="5"/>
        <v>Nom/Catégorie du collaborateur 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7">
        <f t="shared" si="6"/>
        <v>0</v>
      </c>
      <c r="Z54" s="101"/>
      <c r="AS54" s="4"/>
      <c r="AT54" s="4"/>
      <c r="AU54" s="4"/>
      <c r="AV54" s="4"/>
      <c r="AW54" s="4"/>
      <c r="AX54" s="4"/>
      <c r="AY54" s="4"/>
      <c r="AZ54" s="4"/>
    </row>
    <row r="55" spans="4:52" ht="15" customHeight="1" x14ac:dyDescent="0.25">
      <c r="D55" s="116" t="str">
        <f t="shared" si="5"/>
        <v>Nom/Catégorie du collaborateur 9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7">
        <f t="shared" si="6"/>
        <v>0</v>
      </c>
      <c r="Z55" s="101"/>
      <c r="AS55" s="4"/>
      <c r="AT55" s="4"/>
      <c r="AU55" s="4"/>
      <c r="AV55" s="4"/>
      <c r="AW55" s="4"/>
      <c r="AX55" s="4"/>
      <c r="AY55" s="4"/>
      <c r="AZ55" s="4"/>
    </row>
    <row r="56" spans="4:52" ht="15" customHeight="1" x14ac:dyDescent="0.25">
      <c r="D56" s="116" t="str">
        <f t="shared" si="5"/>
        <v>Nom/Catégorie du collaborateur 10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7">
        <f t="shared" si="6"/>
        <v>0</v>
      </c>
      <c r="Z56" s="101"/>
      <c r="AS56" s="4"/>
      <c r="AT56" s="4"/>
      <c r="AU56" s="4"/>
      <c r="AV56" s="4"/>
      <c r="AW56" s="4"/>
      <c r="AX56" s="4"/>
      <c r="AY56" s="4"/>
      <c r="AZ56" s="4"/>
    </row>
    <row r="57" spans="4:52" ht="15" hidden="1" customHeight="1" outlineLevel="1" x14ac:dyDescent="0.25">
      <c r="D57" s="116" t="str">
        <f t="shared" si="5"/>
        <v>Nom/catégorie du collaborateur 11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7">
        <f t="shared" si="6"/>
        <v>0</v>
      </c>
      <c r="Z57" s="101"/>
      <c r="AS57" s="4"/>
      <c r="AT57" s="4"/>
      <c r="AU57" s="4"/>
      <c r="AV57" s="4"/>
      <c r="AW57" s="4"/>
      <c r="AX57" s="4"/>
      <c r="AY57" s="4"/>
      <c r="AZ57" s="4"/>
    </row>
    <row r="58" spans="4:52" ht="15" hidden="1" customHeight="1" outlineLevel="1" x14ac:dyDescent="0.25">
      <c r="D58" s="116" t="str">
        <f t="shared" si="5"/>
        <v>Nom/catégorie du collaborateur 12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7">
        <f t="shared" si="6"/>
        <v>0</v>
      </c>
      <c r="Z58" s="101"/>
      <c r="AS58" s="4"/>
      <c r="AT58" s="4"/>
      <c r="AU58" s="4"/>
      <c r="AV58" s="4"/>
      <c r="AW58" s="4"/>
      <c r="AX58" s="4"/>
      <c r="AY58" s="4"/>
      <c r="AZ58" s="4"/>
    </row>
    <row r="59" spans="4:52" ht="15" hidden="1" customHeight="1" outlineLevel="1" x14ac:dyDescent="0.25">
      <c r="D59" s="116" t="str">
        <f t="shared" si="5"/>
        <v>Nom/catégorie du collaborateur 13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7">
        <f t="shared" si="6"/>
        <v>0</v>
      </c>
      <c r="Z59" s="101"/>
      <c r="AS59" s="4"/>
      <c r="AT59" s="4"/>
      <c r="AU59" s="4"/>
      <c r="AV59" s="4"/>
      <c r="AW59" s="4"/>
      <c r="AX59" s="4"/>
      <c r="AY59" s="4"/>
      <c r="AZ59" s="4"/>
    </row>
    <row r="60" spans="4:52" ht="15" hidden="1" customHeight="1" outlineLevel="1" x14ac:dyDescent="0.25">
      <c r="D60" s="116" t="str">
        <f t="shared" si="5"/>
        <v>Nom/catégorie du collaborateur 14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7">
        <f t="shared" si="6"/>
        <v>0</v>
      </c>
      <c r="Z60" s="101"/>
      <c r="AS60" s="4"/>
      <c r="AT60" s="4"/>
      <c r="AU60" s="4"/>
      <c r="AV60" s="4"/>
      <c r="AW60" s="4"/>
      <c r="AX60" s="4"/>
      <c r="AY60" s="4"/>
      <c r="AZ60" s="4"/>
    </row>
    <row r="61" spans="4:52" ht="15" hidden="1" customHeight="1" outlineLevel="1" x14ac:dyDescent="0.25">
      <c r="D61" s="116" t="str">
        <f t="shared" si="5"/>
        <v>Nom/catégorie du collaborateur 15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7">
        <f t="shared" si="6"/>
        <v>0</v>
      </c>
      <c r="Z61" s="101"/>
      <c r="AS61" s="4"/>
      <c r="AT61" s="4"/>
      <c r="AU61" s="4"/>
      <c r="AV61" s="4"/>
      <c r="AW61" s="4"/>
      <c r="AX61" s="4"/>
      <c r="AY61" s="4"/>
      <c r="AZ61" s="4"/>
    </row>
    <row r="62" spans="4:52" collapsed="1" x14ac:dyDescent="0.25">
      <c r="D62" s="25" t="s">
        <v>36</v>
      </c>
      <c r="E62" s="102">
        <f t="shared" ref="E62:X62" si="7">+SUM(E47:E61)</f>
        <v>0</v>
      </c>
      <c r="F62" s="102">
        <f t="shared" si="7"/>
        <v>0</v>
      </c>
      <c r="G62" s="102">
        <f t="shared" si="7"/>
        <v>0</v>
      </c>
      <c r="H62" s="102">
        <f t="shared" si="7"/>
        <v>0</v>
      </c>
      <c r="I62" s="102">
        <f t="shared" si="7"/>
        <v>0</v>
      </c>
      <c r="J62" s="102">
        <f t="shared" si="7"/>
        <v>0</v>
      </c>
      <c r="K62" s="102">
        <f t="shared" si="7"/>
        <v>0</v>
      </c>
      <c r="L62" s="102">
        <f t="shared" si="7"/>
        <v>0</v>
      </c>
      <c r="M62" s="102">
        <f t="shared" si="7"/>
        <v>0</v>
      </c>
      <c r="N62" s="102">
        <f t="shared" si="7"/>
        <v>0</v>
      </c>
      <c r="O62" s="102">
        <f t="shared" si="7"/>
        <v>0</v>
      </c>
      <c r="P62" s="102">
        <f t="shared" si="7"/>
        <v>0</v>
      </c>
      <c r="Q62" s="102">
        <f t="shared" si="7"/>
        <v>0</v>
      </c>
      <c r="R62" s="102">
        <f t="shared" si="7"/>
        <v>0</v>
      </c>
      <c r="S62" s="102">
        <f t="shared" si="7"/>
        <v>0</v>
      </c>
      <c r="T62" s="102">
        <f t="shared" si="7"/>
        <v>0</v>
      </c>
      <c r="U62" s="102">
        <f t="shared" si="7"/>
        <v>0</v>
      </c>
      <c r="V62" s="102">
        <f t="shared" si="7"/>
        <v>0</v>
      </c>
      <c r="W62" s="102">
        <f t="shared" si="7"/>
        <v>0</v>
      </c>
      <c r="X62" s="102">
        <f t="shared" si="7"/>
        <v>0</v>
      </c>
      <c r="Y62" s="99"/>
      <c r="Z62" s="3"/>
      <c r="AS62" s="4"/>
      <c r="AT62" s="4"/>
      <c r="AU62" s="4"/>
      <c r="AV62" s="4"/>
      <c r="AW62" s="4"/>
      <c r="AX62" s="4"/>
      <c r="AY62" s="4"/>
      <c r="AZ62" s="4"/>
    </row>
    <row r="63" spans="4:52" x14ac:dyDescent="0.25">
      <c r="D63" s="25" t="s">
        <v>68</v>
      </c>
      <c r="E63" s="44">
        <f t="shared" ref="E63:X63" si="8">+E47*VLOOKUP($D$47,$D$14:$E$28,2,FALSE)+E48*VLOOKUP($D$48,$D$14:$E$28,2,FALSE)+E49*VLOOKUP($D$49,$D$14:$E$28,2,FALSE)+E50*VLOOKUP($D$50,$D$14:$E$28,2,FALSE)+E51*VLOOKUP($D$51,$D$14:$E$28,2,FALSE)+E52*VLOOKUP($D$52,$D$14:$E$28,2,FALSE)+E53*VLOOKUP($D$53,$D$14:$E$28,2,FALSE)+E54*VLOOKUP($D$54,$D$14:$E$28,2,FALSE)+E55*VLOOKUP($D$55,$D$14:$E$28,2,FALSE)+E56*VLOOKUP($D$56,$D$14:$E$28,2,FALSE)+E57*VLOOKUP($D$57,$D$14:$E$28,2,FALSE)+E58*VLOOKUP($D$58,$D$14:$E$28,2,FALSE)+E59*VLOOKUP($D$59,$D$14:$E$28,2,FALSE)+E60*VLOOKUP($D$60,$D$14:$E$28,2,FALSE)+E61*VLOOKUP($D$61,$D$14:$E$28,2,FALSE)</f>
        <v>0</v>
      </c>
      <c r="F63" s="44">
        <f t="shared" si="8"/>
        <v>0</v>
      </c>
      <c r="G63" s="44">
        <f t="shared" si="8"/>
        <v>0</v>
      </c>
      <c r="H63" s="44">
        <f t="shared" si="8"/>
        <v>0</v>
      </c>
      <c r="I63" s="44">
        <f t="shared" si="8"/>
        <v>0</v>
      </c>
      <c r="J63" s="44">
        <f t="shared" si="8"/>
        <v>0</v>
      </c>
      <c r="K63" s="44">
        <f t="shared" si="8"/>
        <v>0</v>
      </c>
      <c r="L63" s="44">
        <f t="shared" si="8"/>
        <v>0</v>
      </c>
      <c r="M63" s="44">
        <f t="shared" si="8"/>
        <v>0</v>
      </c>
      <c r="N63" s="44">
        <f t="shared" si="8"/>
        <v>0</v>
      </c>
      <c r="O63" s="44">
        <f t="shared" si="8"/>
        <v>0</v>
      </c>
      <c r="P63" s="44">
        <f t="shared" si="8"/>
        <v>0</v>
      </c>
      <c r="Q63" s="44">
        <f t="shared" si="8"/>
        <v>0</v>
      </c>
      <c r="R63" s="44">
        <f t="shared" si="8"/>
        <v>0</v>
      </c>
      <c r="S63" s="44">
        <f t="shared" si="8"/>
        <v>0</v>
      </c>
      <c r="T63" s="44">
        <f t="shared" si="8"/>
        <v>0</v>
      </c>
      <c r="U63" s="44">
        <f t="shared" si="8"/>
        <v>0</v>
      </c>
      <c r="V63" s="44">
        <f t="shared" si="8"/>
        <v>0</v>
      </c>
      <c r="W63" s="44">
        <f t="shared" si="8"/>
        <v>0</v>
      </c>
      <c r="X63" s="44">
        <f t="shared" si="8"/>
        <v>0</v>
      </c>
      <c r="Y63" s="12">
        <f>+SUM(E63:X63)</f>
        <v>0</v>
      </c>
      <c r="Z63" s="3"/>
      <c r="AS63" s="4"/>
      <c r="AT63" s="4"/>
      <c r="AU63" s="4"/>
      <c r="AV63" s="4"/>
      <c r="AW63" s="4"/>
      <c r="AX63" s="4"/>
      <c r="AY63" s="4"/>
      <c r="AZ63" s="4"/>
    </row>
    <row r="64" spans="4:52" ht="15" customHeight="1" x14ac:dyDescent="0.25">
      <c r="D64" s="25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12"/>
      <c r="Z64" s="3"/>
      <c r="AS64" s="4"/>
      <c r="AT64" s="4"/>
      <c r="AU64" s="4"/>
      <c r="AV64" s="4"/>
      <c r="AW64" s="4"/>
      <c r="AX64" s="4"/>
      <c r="AY64" s="4"/>
      <c r="AZ64" s="4"/>
    </row>
    <row r="65" spans="2:52" ht="30" x14ac:dyDescent="0.25">
      <c r="D65" s="197" t="s">
        <v>121</v>
      </c>
      <c r="E65" s="45" t="s">
        <v>67</v>
      </c>
      <c r="F65" s="45" t="s">
        <v>67</v>
      </c>
      <c r="G65" s="45" t="s">
        <v>67</v>
      </c>
      <c r="H65" s="45" t="s">
        <v>67</v>
      </c>
      <c r="I65" s="45" t="s">
        <v>67</v>
      </c>
      <c r="J65" s="45" t="s">
        <v>67</v>
      </c>
      <c r="K65" s="45" t="s">
        <v>67</v>
      </c>
      <c r="L65" s="45" t="s">
        <v>67</v>
      </c>
      <c r="M65" s="45" t="s">
        <v>67</v>
      </c>
      <c r="N65" s="45" t="s">
        <v>67</v>
      </c>
      <c r="O65" s="45" t="s">
        <v>67</v>
      </c>
      <c r="P65" s="45" t="s">
        <v>67</v>
      </c>
      <c r="Q65" s="45" t="s">
        <v>67</v>
      </c>
      <c r="R65" s="45" t="s">
        <v>67</v>
      </c>
      <c r="S65" s="45" t="s">
        <v>67</v>
      </c>
      <c r="T65" s="45" t="s">
        <v>67</v>
      </c>
      <c r="U65" s="45" t="s">
        <v>67</v>
      </c>
      <c r="V65" s="45" t="s">
        <v>67</v>
      </c>
      <c r="W65" s="45" t="s">
        <v>67</v>
      </c>
      <c r="X65" s="45" t="s">
        <v>67</v>
      </c>
      <c r="Y65" s="12"/>
      <c r="Z65" s="3"/>
      <c r="AS65" s="4"/>
      <c r="AT65" s="4"/>
      <c r="AU65" s="4"/>
      <c r="AV65" s="4"/>
      <c r="AW65" s="4"/>
      <c r="AX65" s="4"/>
      <c r="AY65" s="4"/>
      <c r="AZ65" s="4"/>
    </row>
    <row r="66" spans="2:52" s="87" customFormat="1" ht="15" customHeight="1" x14ac:dyDescent="0.25">
      <c r="B66" s="3"/>
      <c r="C66" s="3"/>
      <c r="D66" s="116" t="str">
        <f t="shared" ref="D66:D75" si="9">+D33</f>
        <v>Investissement 1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>
        <f t="shared" ref="Y66:Y75" si="10">+SUM(E66:X66)</f>
        <v>0</v>
      </c>
      <c r="Z66" s="101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2:52" s="87" customFormat="1" ht="15" customHeight="1" x14ac:dyDescent="0.25">
      <c r="B67" s="3"/>
      <c r="C67" s="3"/>
      <c r="D67" s="116" t="str">
        <f t="shared" si="9"/>
        <v>Investissement 2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>
        <f t="shared" si="10"/>
        <v>0</v>
      </c>
      <c r="Z67" s="101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2:52" s="87" customFormat="1" ht="15" customHeight="1" x14ac:dyDescent="0.25">
      <c r="B68" s="3"/>
      <c r="C68" s="3"/>
      <c r="D68" s="116" t="str">
        <f t="shared" si="9"/>
        <v>Investissement 3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>
        <f t="shared" si="10"/>
        <v>0</v>
      </c>
      <c r="Z68" s="101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2:52" s="87" customFormat="1" ht="15" customHeight="1" x14ac:dyDescent="0.25">
      <c r="B69" s="3"/>
      <c r="C69" s="3"/>
      <c r="D69" s="116" t="str">
        <f t="shared" si="9"/>
        <v>Investissement 4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>
        <f t="shared" si="10"/>
        <v>0</v>
      </c>
      <c r="Z69" s="101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2:52" s="87" customFormat="1" ht="15" customHeight="1" x14ac:dyDescent="0.25">
      <c r="B70" s="3"/>
      <c r="C70" s="3"/>
      <c r="D70" s="116" t="str">
        <f t="shared" si="9"/>
        <v>Investissement 5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>
        <f t="shared" si="10"/>
        <v>0</v>
      </c>
      <c r="Z70" s="101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2:52" s="87" customFormat="1" ht="15" hidden="1" customHeight="1" outlineLevel="1" x14ac:dyDescent="0.25">
      <c r="B71" s="3"/>
      <c r="C71" s="3"/>
      <c r="D71" s="116" t="str">
        <f t="shared" si="9"/>
        <v>Investissement 6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>
        <f t="shared" si="10"/>
        <v>0</v>
      </c>
      <c r="Z71" s="101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2:52" s="87" customFormat="1" ht="15" hidden="1" customHeight="1" outlineLevel="1" x14ac:dyDescent="0.25">
      <c r="B72" s="3"/>
      <c r="C72" s="3"/>
      <c r="D72" s="116" t="str">
        <f t="shared" si="9"/>
        <v>Investissement 7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>
        <f t="shared" si="10"/>
        <v>0</v>
      </c>
      <c r="Z72" s="101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2:52" s="87" customFormat="1" ht="15" hidden="1" customHeight="1" outlineLevel="1" x14ac:dyDescent="0.25">
      <c r="B73" s="3"/>
      <c r="C73" s="3"/>
      <c r="D73" s="116" t="str">
        <f t="shared" si="9"/>
        <v>Investissement 8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>
        <f t="shared" si="10"/>
        <v>0</v>
      </c>
      <c r="Z73" s="101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2:52" s="87" customFormat="1" ht="15" hidden="1" customHeight="1" outlineLevel="1" x14ac:dyDescent="0.25">
      <c r="B74" s="3"/>
      <c r="C74" s="3"/>
      <c r="D74" s="116" t="str">
        <f t="shared" si="9"/>
        <v>Investissement 9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>
        <f t="shared" si="10"/>
        <v>0</v>
      </c>
      <c r="Z74" s="101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2:52" s="87" customFormat="1" ht="15" hidden="1" customHeight="1" outlineLevel="1" x14ac:dyDescent="0.25">
      <c r="B75" s="3"/>
      <c r="C75" s="3"/>
      <c r="D75" s="116" t="str">
        <f t="shared" si="9"/>
        <v>Investissement 10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>
        <f t="shared" si="10"/>
        <v>0</v>
      </c>
      <c r="Z75" s="101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2:52" ht="30" collapsed="1" x14ac:dyDescent="0.25">
      <c r="D76" s="198" t="s">
        <v>122</v>
      </c>
      <c r="E76" s="44">
        <f>+IF($Y$66&gt;0,E66/$Y$66*VLOOKUP($D$66,$D$33:$I$42,6,FALSE),0)+IF($Y$67&gt;0,E67/$Y$67*VLOOKUP($D$67,$D$33:$I$42,6,FALSE),0)
+IF($Y$68&gt;0,E68/$Y$68*VLOOKUP($D$68,$D$33:$I$42,6,FALSE),0)
+IF($Y$69&gt;0,E69/$Y$69*VLOOKUP($D$69,$D$33:$I$42,6,FALSE),0)
+IF($Y$70&gt;0,E70/$Y$70*VLOOKUP($D$70,$D$33:$I$42,6,FALSE),0)
+IF($Y$71&gt;0,E71/$Y$71*VLOOKUP($D$71,$D$33:$I$42,6,FALSE),0)
+IF($Y$72&gt;0,E72/$Y$72*VLOOKUP($D$72,$D$33:$I$42,6,FALSE),0)
+IF($Y$73&gt;0,E73/$Y$73*VLOOKUP($D$73,$D$33:$I$42,6,FALSE),0)
+IF($Y$74&gt;0,E74/$Y$74*VLOOKUP($D$74,$D$33:$I$42,6,FALSE),0)
+IF($Y$75&gt;0,E75/$Y$75*VLOOKUP($D$75,$D$33:$I$42,6,FALSE),0)</f>
        <v>0</v>
      </c>
      <c r="F76" s="44">
        <f t="shared" ref="F76:X76" si="11">+IF($Y$66&gt;0,F66/$Y$66*VLOOKUP($D$66,$D$33:$I$42,6,FALSE),0)+IF($Y$67&gt;0,F67/$Y$67*VLOOKUP($D$67,$D$33:$I$42,6,FALSE),0)
+IF($Y$68&gt;0,F68/$Y$68*VLOOKUP($D$68,$D$33:$I$42,6,FALSE),0)
+IF($Y$69&gt;0,F69/$Y$69*VLOOKUP($D$69,$D$33:$I$42,6,FALSE),0)
+IF($Y$70&gt;0,F70/$Y$70*VLOOKUP($D$70,$D$33:$I$42,6,FALSE),0)
+IF($Y$71&gt;0,F71/$Y$71*VLOOKUP($D$71,$D$33:$I$42,6,FALSE),0)
+IF($Y$72&gt;0,F72/$Y$72*VLOOKUP($D$72,$D$33:$I$42,6,FALSE),0)
+IF($Y$73&gt;0,F73/$Y$73*VLOOKUP($D$73,$D$33:$I$42,6,FALSE),0)
+IF($Y$74&gt;0,F74/$Y$74*VLOOKUP($D$74,$D$33:$I$42,6,FALSE),0)
+IF($Y$75&gt;0,F75/$Y$75*VLOOKUP($D$75,$D$33:$I$42,6,FALSE),0)</f>
        <v>0</v>
      </c>
      <c r="G76" s="44">
        <f t="shared" si="11"/>
        <v>0</v>
      </c>
      <c r="H76" s="44">
        <f t="shared" si="11"/>
        <v>0</v>
      </c>
      <c r="I76" s="44">
        <f t="shared" si="11"/>
        <v>0</v>
      </c>
      <c r="J76" s="44">
        <f t="shared" si="11"/>
        <v>0</v>
      </c>
      <c r="K76" s="44">
        <f t="shared" si="11"/>
        <v>0</v>
      </c>
      <c r="L76" s="44">
        <f t="shared" si="11"/>
        <v>0</v>
      </c>
      <c r="M76" s="44">
        <f t="shared" si="11"/>
        <v>0</v>
      </c>
      <c r="N76" s="44">
        <f t="shared" si="11"/>
        <v>0</v>
      </c>
      <c r="O76" s="44">
        <f t="shared" si="11"/>
        <v>0</v>
      </c>
      <c r="P76" s="44">
        <f t="shared" si="11"/>
        <v>0</v>
      </c>
      <c r="Q76" s="44">
        <f t="shared" si="11"/>
        <v>0</v>
      </c>
      <c r="R76" s="44">
        <f t="shared" si="11"/>
        <v>0</v>
      </c>
      <c r="S76" s="44">
        <f t="shared" si="11"/>
        <v>0</v>
      </c>
      <c r="T76" s="44">
        <f t="shared" si="11"/>
        <v>0</v>
      </c>
      <c r="U76" s="44">
        <f t="shared" si="11"/>
        <v>0</v>
      </c>
      <c r="V76" s="44">
        <f t="shared" si="11"/>
        <v>0</v>
      </c>
      <c r="W76" s="44">
        <f t="shared" si="11"/>
        <v>0</v>
      </c>
      <c r="X76" s="44">
        <f t="shared" si="11"/>
        <v>0</v>
      </c>
      <c r="Y76" s="12">
        <f>+SUM(E76:X76)</f>
        <v>0</v>
      </c>
      <c r="Z76" s="3"/>
      <c r="AS76" s="4"/>
      <c r="AT76" s="4"/>
      <c r="AU76" s="4"/>
      <c r="AV76" s="4"/>
      <c r="AW76" s="4"/>
      <c r="AX76" s="4"/>
      <c r="AY76" s="4"/>
      <c r="AZ76" s="4"/>
    </row>
    <row r="77" spans="2:52" s="56" customFormat="1" x14ac:dyDescent="0.25">
      <c r="B77" s="16"/>
      <c r="C77" s="16"/>
      <c r="D77" s="25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12"/>
      <c r="Z77" s="16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</row>
    <row r="78" spans="2:52" ht="30" x14ac:dyDescent="0.25">
      <c r="D78" s="197" t="s">
        <v>115</v>
      </c>
      <c r="E78" s="45" t="s">
        <v>59</v>
      </c>
      <c r="F78" s="45" t="s">
        <v>59</v>
      </c>
      <c r="G78" s="45" t="s">
        <v>59</v>
      </c>
      <c r="H78" s="45" t="s">
        <v>59</v>
      </c>
      <c r="I78" s="45" t="s">
        <v>59</v>
      </c>
      <c r="J78" s="45" t="s">
        <v>59</v>
      </c>
      <c r="K78" s="45" t="s">
        <v>59</v>
      </c>
      <c r="L78" s="45" t="s">
        <v>59</v>
      </c>
      <c r="M78" s="45" t="s">
        <v>59</v>
      </c>
      <c r="N78" s="45" t="s">
        <v>59</v>
      </c>
      <c r="O78" s="45" t="s">
        <v>59</v>
      </c>
      <c r="P78" s="45" t="s">
        <v>59</v>
      </c>
      <c r="Q78" s="45" t="s">
        <v>59</v>
      </c>
      <c r="R78" s="45" t="s">
        <v>59</v>
      </c>
      <c r="S78" s="45" t="s">
        <v>59</v>
      </c>
      <c r="T78" s="45" t="s">
        <v>59</v>
      </c>
      <c r="U78" s="45" t="s">
        <v>59</v>
      </c>
      <c r="V78" s="45" t="s">
        <v>59</v>
      </c>
      <c r="W78" s="45" t="s">
        <v>59</v>
      </c>
      <c r="X78" s="45" t="s">
        <v>59</v>
      </c>
      <c r="Y78" s="12"/>
      <c r="Z78" s="3"/>
      <c r="AS78" s="4"/>
      <c r="AT78" s="4"/>
      <c r="AU78" s="4"/>
      <c r="AV78" s="4"/>
      <c r="AW78" s="4"/>
      <c r="AX78" s="4"/>
      <c r="AY78" s="4"/>
      <c r="AZ78" s="4"/>
    </row>
    <row r="79" spans="2:52" s="87" customFormat="1" ht="15" customHeight="1" x14ac:dyDescent="0.25">
      <c r="B79" s="233" t="s">
        <v>66</v>
      </c>
      <c r="C79" s="3"/>
      <c r="D79" s="115" t="s">
        <v>5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>
        <f t="shared" ref="Y79:Y88" si="12">+SUM(E79:X79)</f>
        <v>0</v>
      </c>
      <c r="Z79" s="101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2:52" s="87" customFormat="1" ht="15" customHeight="1" x14ac:dyDescent="0.25">
      <c r="B80" s="234"/>
      <c r="C80" s="3"/>
      <c r="D80" s="115" t="s">
        <v>6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>
        <f t="shared" si="12"/>
        <v>0</v>
      </c>
      <c r="Z80" s="101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2:52" s="87" customFormat="1" ht="15" customHeight="1" x14ac:dyDescent="0.25">
      <c r="B81" s="234"/>
      <c r="C81" s="3"/>
      <c r="D81" s="115" t="s">
        <v>47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>
        <f t="shared" si="12"/>
        <v>0</v>
      </c>
      <c r="Z81" s="101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2:52" s="87" customFormat="1" ht="15" customHeight="1" x14ac:dyDescent="0.25">
      <c r="B82" s="234"/>
      <c r="C82" s="3"/>
      <c r="D82" s="115" t="s">
        <v>48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>
        <f t="shared" si="12"/>
        <v>0</v>
      </c>
      <c r="Z82" s="101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2:52" s="87" customFormat="1" ht="15" customHeight="1" x14ac:dyDescent="0.25">
      <c r="B83" s="234"/>
      <c r="C83" s="3"/>
      <c r="D83" s="115" t="s">
        <v>49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>
        <f t="shared" si="12"/>
        <v>0</v>
      </c>
      <c r="Z83" s="101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2:52" s="87" customFormat="1" ht="15" hidden="1" customHeight="1" outlineLevel="1" x14ac:dyDescent="0.25">
      <c r="B84" s="234"/>
      <c r="C84" s="3"/>
      <c r="D84" s="115" t="s">
        <v>50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>
        <f t="shared" si="12"/>
        <v>0</v>
      </c>
      <c r="Z84" s="101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2:52" s="87" customFormat="1" ht="15" hidden="1" customHeight="1" outlineLevel="1" x14ac:dyDescent="0.25">
      <c r="B85" s="234"/>
      <c r="C85" s="3"/>
      <c r="D85" s="115" t="s">
        <v>51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>
        <f t="shared" si="12"/>
        <v>0</v>
      </c>
      <c r="Z85" s="101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2:52" s="87" customFormat="1" ht="15" hidden="1" customHeight="1" outlineLevel="1" x14ac:dyDescent="0.25">
      <c r="B86" s="234"/>
      <c r="C86" s="3"/>
      <c r="D86" s="115" t="s">
        <v>52</v>
      </c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>
        <f t="shared" si="12"/>
        <v>0</v>
      </c>
      <c r="Z86" s="101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2:52" s="87" customFormat="1" ht="15" hidden="1" customHeight="1" outlineLevel="1" x14ac:dyDescent="0.25">
      <c r="B87" s="234"/>
      <c r="C87" s="3"/>
      <c r="D87" s="115" t="s">
        <v>53</v>
      </c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>
        <f t="shared" si="12"/>
        <v>0</v>
      </c>
      <c r="Z87" s="101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2:52" s="87" customFormat="1" ht="15" hidden="1" customHeight="1" outlineLevel="1" x14ac:dyDescent="0.25">
      <c r="B88" s="235"/>
      <c r="C88" s="3"/>
      <c r="D88" s="115" t="s">
        <v>54</v>
      </c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>
        <f t="shared" si="12"/>
        <v>0</v>
      </c>
      <c r="Z88" s="10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2:52" ht="30" collapsed="1" x14ac:dyDescent="0.25">
      <c r="D89" s="198" t="s">
        <v>116</v>
      </c>
      <c r="E89" s="44">
        <f t="shared" ref="E89:K89" si="13">+SUM(E79:E88)</f>
        <v>0</v>
      </c>
      <c r="F89" s="44">
        <f t="shared" si="13"/>
        <v>0</v>
      </c>
      <c r="G89" s="44">
        <f t="shared" si="13"/>
        <v>0</v>
      </c>
      <c r="H89" s="44">
        <f t="shared" si="13"/>
        <v>0</v>
      </c>
      <c r="I89" s="44">
        <f t="shared" si="13"/>
        <v>0</v>
      </c>
      <c r="J89" s="44">
        <f t="shared" si="13"/>
        <v>0</v>
      </c>
      <c r="K89" s="44">
        <f t="shared" si="13"/>
        <v>0</v>
      </c>
      <c r="L89" s="44">
        <f t="shared" ref="L89:X89" si="14">+SUM(L79:L88)</f>
        <v>0</v>
      </c>
      <c r="M89" s="44">
        <f t="shared" si="14"/>
        <v>0</v>
      </c>
      <c r="N89" s="44">
        <f t="shared" si="14"/>
        <v>0</v>
      </c>
      <c r="O89" s="44">
        <f t="shared" si="14"/>
        <v>0</v>
      </c>
      <c r="P89" s="44">
        <f t="shared" si="14"/>
        <v>0</v>
      </c>
      <c r="Q89" s="44">
        <f t="shared" si="14"/>
        <v>0</v>
      </c>
      <c r="R89" s="44">
        <f t="shared" si="14"/>
        <v>0</v>
      </c>
      <c r="S89" s="44">
        <f t="shared" si="14"/>
        <v>0</v>
      </c>
      <c r="T89" s="44">
        <f t="shared" si="14"/>
        <v>0</v>
      </c>
      <c r="U89" s="44">
        <f t="shared" si="14"/>
        <v>0</v>
      </c>
      <c r="V89" s="44">
        <f t="shared" si="14"/>
        <v>0</v>
      </c>
      <c r="W89" s="44">
        <f t="shared" si="14"/>
        <v>0</v>
      </c>
      <c r="X89" s="44">
        <f t="shared" si="14"/>
        <v>0</v>
      </c>
      <c r="Y89" s="12">
        <f>+SUM(E89:X89)</f>
        <v>0</v>
      </c>
      <c r="Z89" s="3"/>
      <c r="AS89" s="4"/>
      <c r="AT89" s="4"/>
      <c r="AU89" s="4"/>
      <c r="AV89" s="4"/>
      <c r="AW89" s="4"/>
      <c r="AX89" s="4"/>
      <c r="AY89" s="4"/>
      <c r="AZ89" s="4"/>
    </row>
    <row r="90" spans="2:52" s="56" customFormat="1" x14ac:dyDescent="0.25">
      <c r="B90" s="16"/>
      <c r="C90" s="16"/>
      <c r="D90" s="25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12"/>
      <c r="Z90" s="16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</row>
    <row r="91" spans="2:52" ht="30" x14ac:dyDescent="0.25">
      <c r="D91" s="198" t="s">
        <v>123</v>
      </c>
      <c r="E91" s="45" t="s">
        <v>59</v>
      </c>
      <c r="F91" s="45" t="s">
        <v>59</v>
      </c>
      <c r="G91" s="45" t="s">
        <v>59</v>
      </c>
      <c r="H91" s="45" t="s">
        <v>59</v>
      </c>
      <c r="I91" s="45" t="s">
        <v>59</v>
      </c>
      <c r="J91" s="45" t="s">
        <v>59</v>
      </c>
      <c r="K91" s="45" t="s">
        <v>59</v>
      </c>
      <c r="L91" s="45" t="s">
        <v>59</v>
      </c>
      <c r="M91" s="45" t="s">
        <v>59</v>
      </c>
      <c r="N91" s="45" t="s">
        <v>59</v>
      </c>
      <c r="O91" s="45" t="s">
        <v>59</v>
      </c>
      <c r="P91" s="45" t="s">
        <v>59</v>
      </c>
      <c r="Q91" s="45" t="s">
        <v>59</v>
      </c>
      <c r="R91" s="45" t="s">
        <v>59</v>
      </c>
      <c r="S91" s="45" t="s">
        <v>59</v>
      </c>
      <c r="T91" s="45" t="s">
        <v>59</v>
      </c>
      <c r="U91" s="45" t="s">
        <v>59</v>
      </c>
      <c r="V91" s="45" t="s">
        <v>59</v>
      </c>
      <c r="W91" s="45" t="s">
        <v>59</v>
      </c>
      <c r="X91" s="45" t="s">
        <v>59</v>
      </c>
      <c r="Y91" s="12"/>
      <c r="Z91" s="3"/>
      <c r="AS91" s="4"/>
      <c r="AT91" s="4"/>
      <c r="AU91" s="4"/>
      <c r="AV91" s="4"/>
      <c r="AW91" s="4"/>
      <c r="AX91" s="4"/>
      <c r="AY91" s="4"/>
      <c r="AZ91" s="4"/>
    </row>
    <row r="92" spans="2:52" s="87" customFormat="1" ht="15" customHeight="1" x14ac:dyDescent="0.25">
      <c r="B92" s="233" t="s">
        <v>66</v>
      </c>
      <c r="C92" s="3"/>
      <c r="D92" s="210" t="s">
        <v>124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>
        <f t="shared" ref="Y92:Y102" si="15">+SUM(E92:X92)</f>
        <v>0</v>
      </c>
      <c r="Z92" s="101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2:52" s="87" customFormat="1" ht="15" customHeight="1" x14ac:dyDescent="0.25">
      <c r="B93" s="234"/>
      <c r="C93" s="3"/>
      <c r="D93" s="210" t="s">
        <v>125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9">
        <f t="shared" si="15"/>
        <v>0</v>
      </c>
      <c r="Z93" s="101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2:52" s="87" customFormat="1" ht="15" customHeight="1" x14ac:dyDescent="0.25">
      <c r="B94" s="234"/>
      <c r="C94" s="3"/>
      <c r="D94" s="210" t="s">
        <v>126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>
        <f t="shared" si="15"/>
        <v>0</v>
      </c>
      <c r="Z94" s="101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2:52" s="87" customFormat="1" ht="15" customHeight="1" x14ac:dyDescent="0.25">
      <c r="B95" s="234"/>
      <c r="C95" s="3"/>
      <c r="D95" s="210" t="s">
        <v>127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9">
        <f t="shared" si="15"/>
        <v>0</v>
      </c>
      <c r="Z95" s="101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2:52" s="87" customFormat="1" ht="15" customHeight="1" x14ac:dyDescent="0.25">
      <c r="B96" s="234"/>
      <c r="C96" s="3"/>
      <c r="D96" s="210" t="s">
        <v>128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9">
        <f t="shared" si="15"/>
        <v>0</v>
      </c>
      <c r="Z96" s="101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2:52" s="87" customFormat="1" ht="15" hidden="1" customHeight="1" outlineLevel="1" x14ac:dyDescent="0.25">
      <c r="B97" s="234"/>
      <c r="C97" s="3"/>
      <c r="D97" s="210" t="s">
        <v>61</v>
      </c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9">
        <f t="shared" si="15"/>
        <v>0</v>
      </c>
      <c r="Z97" s="101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2:52" s="87" customFormat="1" ht="15" hidden="1" customHeight="1" outlineLevel="1" x14ac:dyDescent="0.25">
      <c r="B98" s="234"/>
      <c r="C98" s="3"/>
      <c r="D98" s="210" t="s">
        <v>62</v>
      </c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9">
        <f t="shared" si="15"/>
        <v>0</v>
      </c>
      <c r="Z98" s="101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2:52" s="87" customFormat="1" ht="15" hidden="1" customHeight="1" outlineLevel="1" x14ac:dyDescent="0.25">
      <c r="B99" s="234"/>
      <c r="C99" s="3"/>
      <c r="D99" s="210" t="s">
        <v>63</v>
      </c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9">
        <f t="shared" si="15"/>
        <v>0</v>
      </c>
      <c r="Z99" s="101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s="87" customFormat="1" ht="15" hidden="1" customHeight="1" outlineLevel="1" x14ac:dyDescent="0.25">
      <c r="B100" s="234"/>
      <c r="C100" s="3"/>
      <c r="D100" s="210" t="s">
        <v>64</v>
      </c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9">
        <f t="shared" si="15"/>
        <v>0</v>
      </c>
      <c r="Z100" s="101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s="87" customFormat="1" ht="15" hidden="1" customHeight="1" outlineLevel="1" x14ac:dyDescent="0.25">
      <c r="B101" s="235"/>
      <c r="C101" s="3"/>
      <c r="D101" s="210" t="s">
        <v>65</v>
      </c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9">
        <f t="shared" si="15"/>
        <v>0</v>
      </c>
      <c r="Z101" s="101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5.75" collapsed="1" thickBot="1" x14ac:dyDescent="0.3">
      <c r="D102" s="212" t="s">
        <v>130</v>
      </c>
      <c r="E102" s="111">
        <f>+SUM(E92:E101)</f>
        <v>0</v>
      </c>
      <c r="F102" s="111">
        <f t="shared" ref="F102" si="16">+SUM(F92:F101)</f>
        <v>0</v>
      </c>
      <c r="G102" s="111">
        <f t="shared" ref="G102" si="17">+SUM(G92:G101)</f>
        <v>0</v>
      </c>
      <c r="H102" s="111">
        <f t="shared" ref="H102" si="18">+SUM(H92:H101)</f>
        <v>0</v>
      </c>
      <c r="I102" s="111">
        <f t="shared" ref="I102" si="19">+SUM(I92:I101)</f>
        <v>0</v>
      </c>
      <c r="J102" s="111">
        <f t="shared" ref="J102" si="20">+SUM(J92:J101)</f>
        <v>0</v>
      </c>
      <c r="K102" s="111">
        <f t="shared" ref="K102" si="21">+SUM(K92:K101)</f>
        <v>0</v>
      </c>
      <c r="L102" s="111">
        <f t="shared" ref="L102" si="22">+SUM(L92:L101)</f>
        <v>0</v>
      </c>
      <c r="M102" s="111">
        <f t="shared" ref="M102" si="23">+SUM(M92:M101)</f>
        <v>0</v>
      </c>
      <c r="N102" s="111">
        <f t="shared" ref="N102:X102" si="24">+SUM(N92:N101)</f>
        <v>0</v>
      </c>
      <c r="O102" s="111">
        <f t="shared" si="24"/>
        <v>0</v>
      </c>
      <c r="P102" s="111">
        <f t="shared" si="24"/>
        <v>0</v>
      </c>
      <c r="Q102" s="111">
        <f t="shared" si="24"/>
        <v>0</v>
      </c>
      <c r="R102" s="111">
        <f t="shared" si="24"/>
        <v>0</v>
      </c>
      <c r="S102" s="111">
        <f t="shared" si="24"/>
        <v>0</v>
      </c>
      <c r="T102" s="111">
        <f t="shared" si="24"/>
        <v>0</v>
      </c>
      <c r="U102" s="111">
        <f t="shared" si="24"/>
        <v>0</v>
      </c>
      <c r="V102" s="111">
        <f t="shared" si="24"/>
        <v>0</v>
      </c>
      <c r="W102" s="111">
        <f t="shared" si="24"/>
        <v>0</v>
      </c>
      <c r="X102" s="111">
        <f t="shared" si="24"/>
        <v>0</v>
      </c>
      <c r="Y102" s="117">
        <f t="shared" si="15"/>
        <v>0</v>
      </c>
      <c r="Z102" s="3"/>
      <c r="AS102" s="4"/>
      <c r="AT102" s="4"/>
      <c r="AU102" s="4"/>
      <c r="AV102" s="4"/>
      <c r="AW102" s="4"/>
      <c r="AX102" s="4"/>
      <c r="AY102" s="4"/>
      <c r="AZ102" s="4"/>
    </row>
    <row r="103" spans="2:52" s="4" customFormat="1" ht="15.75" thickBot="1" x14ac:dyDescent="0.3">
      <c r="B103" s="3"/>
      <c r="C103" s="3"/>
      <c r="D103" s="1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4"/>
      <c r="AB103" s="24"/>
      <c r="AC103" s="3"/>
      <c r="AD103" s="3"/>
    </row>
    <row r="104" spans="2:52" s="4" customFormat="1" ht="15.75" thickBot="1" x14ac:dyDescent="0.3">
      <c r="B104" s="3"/>
      <c r="C104" s="3"/>
      <c r="D104" s="122" t="s">
        <v>74</v>
      </c>
      <c r="E104" s="123">
        <f t="shared" ref="E104:X104" si="25">E63+E76+E89+E102</f>
        <v>0</v>
      </c>
      <c r="F104" s="123">
        <f t="shared" si="25"/>
        <v>0</v>
      </c>
      <c r="G104" s="123">
        <f t="shared" si="25"/>
        <v>0</v>
      </c>
      <c r="H104" s="123">
        <f t="shared" si="25"/>
        <v>0</v>
      </c>
      <c r="I104" s="123">
        <f t="shared" si="25"/>
        <v>0</v>
      </c>
      <c r="J104" s="123">
        <f t="shared" si="25"/>
        <v>0</v>
      </c>
      <c r="K104" s="123">
        <f t="shared" si="25"/>
        <v>0</v>
      </c>
      <c r="L104" s="123">
        <f t="shared" si="25"/>
        <v>0</v>
      </c>
      <c r="M104" s="123">
        <f t="shared" si="25"/>
        <v>0</v>
      </c>
      <c r="N104" s="123">
        <f t="shared" si="25"/>
        <v>0</v>
      </c>
      <c r="O104" s="123">
        <f t="shared" si="25"/>
        <v>0</v>
      </c>
      <c r="P104" s="123">
        <f t="shared" si="25"/>
        <v>0</v>
      </c>
      <c r="Q104" s="123">
        <f t="shared" si="25"/>
        <v>0</v>
      </c>
      <c r="R104" s="123">
        <f t="shared" si="25"/>
        <v>0</v>
      </c>
      <c r="S104" s="123">
        <f t="shared" si="25"/>
        <v>0</v>
      </c>
      <c r="T104" s="123">
        <f t="shared" si="25"/>
        <v>0</v>
      </c>
      <c r="U104" s="123">
        <f t="shared" si="25"/>
        <v>0</v>
      </c>
      <c r="V104" s="123">
        <f t="shared" si="25"/>
        <v>0</v>
      </c>
      <c r="W104" s="123">
        <f t="shared" si="25"/>
        <v>0</v>
      </c>
      <c r="X104" s="123">
        <f t="shared" si="25"/>
        <v>0</v>
      </c>
      <c r="Y104" s="124">
        <f>SUM(E104:X104)</f>
        <v>0</v>
      </c>
      <c r="Z104" s="47"/>
      <c r="AA104" s="24"/>
      <c r="AB104" s="24"/>
      <c r="AC104" s="3"/>
      <c r="AD104" s="3"/>
    </row>
    <row r="105" spans="2:52" s="4" customFormat="1" ht="18.600000000000001" customHeight="1" thickBot="1" x14ac:dyDescent="0.3">
      <c r="B105" s="3"/>
      <c r="C105" s="3"/>
      <c r="D105" s="17"/>
      <c r="E105" s="47"/>
      <c r="F105" s="47"/>
      <c r="G105" s="47"/>
      <c r="H105" s="47"/>
      <c r="I105" s="237" t="s">
        <v>72</v>
      </c>
      <c r="J105" s="238"/>
      <c r="K105" s="238"/>
      <c r="L105" s="239"/>
      <c r="M105" s="134"/>
      <c r="N105" s="11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4"/>
      <c r="AB105" s="24"/>
      <c r="AC105" s="3"/>
      <c r="AD105" s="3"/>
    </row>
    <row r="106" spans="2:52" ht="19.5" customHeight="1" x14ac:dyDescent="0.25">
      <c r="D106" s="59" t="s">
        <v>7</v>
      </c>
      <c r="E106" s="60" t="s">
        <v>9</v>
      </c>
      <c r="F106" s="61" t="s">
        <v>11</v>
      </c>
      <c r="G106" s="236"/>
      <c r="H106" s="236"/>
      <c r="I106" s="226" t="s">
        <v>73</v>
      </c>
      <c r="J106" s="227"/>
      <c r="K106" s="120" t="str">
        <f>IF(OR(G29=0,Y63=0, E107=0),"-", IF(G29=Y63,IF(Y63=E107,"OK","Pas OK"),"Pas OK"))</f>
        <v>-</v>
      </c>
      <c r="L106" s="128" t="str">
        <f>IF(K133="Pas OK","Corriger!","-")</f>
        <v>-</v>
      </c>
      <c r="M106" s="133"/>
      <c r="N106" s="55"/>
      <c r="O106" s="55"/>
      <c r="P106" s="55"/>
      <c r="Q106" s="55"/>
      <c r="R106" s="55"/>
      <c r="S106" s="55"/>
      <c r="T106" s="55"/>
      <c r="U106" s="55"/>
      <c r="AO106" s="5"/>
      <c r="AP106" s="5"/>
      <c r="AQ106" s="5"/>
      <c r="AR106" s="5"/>
    </row>
    <row r="107" spans="2:52" s="37" customFormat="1" ht="21" customHeight="1" x14ac:dyDescent="0.25">
      <c r="B107" s="32"/>
      <c r="C107" s="32"/>
      <c r="D107" s="200" t="s">
        <v>69</v>
      </c>
      <c r="E107" s="199">
        <f>+Y63</f>
        <v>0</v>
      </c>
      <c r="F107" s="105" t="str">
        <f t="shared" ref="F107:F112" si="26">IF($E$112=0,"-",E107/$E$112)</f>
        <v>-</v>
      </c>
      <c r="G107" s="236"/>
      <c r="H107" s="236"/>
      <c r="I107" s="228" t="s">
        <v>118</v>
      </c>
      <c r="J107" s="229"/>
      <c r="K107" s="121" t="str">
        <f>IF(OR(I43=Y76,Y76+Y89=E110),"-","pas Ok")</f>
        <v>-</v>
      </c>
      <c r="L107" s="129" t="str">
        <f t="shared" ref="L107" si="27">IF(K134="Pas OK","Corriger!","-")</f>
        <v>-</v>
      </c>
      <c r="M107" s="106"/>
      <c r="N107" s="106"/>
      <c r="O107" s="106"/>
      <c r="P107" s="106"/>
      <c r="Q107" s="106"/>
      <c r="R107" s="106"/>
      <c r="S107" s="106"/>
      <c r="T107" s="106"/>
      <c r="U107" s="10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2:52" s="37" customFormat="1" ht="18.75" customHeight="1" x14ac:dyDescent="0.25">
      <c r="B108" s="32"/>
      <c r="C108" s="32"/>
      <c r="D108" s="200" t="s">
        <v>70</v>
      </c>
      <c r="E108" s="199">
        <f>+E107*0.2</f>
        <v>0</v>
      </c>
      <c r="F108" s="105" t="str">
        <f t="shared" si="26"/>
        <v>-</v>
      </c>
      <c r="G108" s="236"/>
      <c r="H108" s="236"/>
      <c r="I108" s="231" t="s">
        <v>131</v>
      </c>
      <c r="J108" s="232"/>
      <c r="K108" s="121" t="str">
        <f>IF(OR(Y102=0,E111=0), "-", IF(Y102=E111, "OK", "Pas OK"))</f>
        <v>-</v>
      </c>
      <c r="L108" s="129" t="str">
        <f>IF(K136="Pas OK","Corriger!","-")</f>
        <v>-</v>
      </c>
      <c r="M108" s="55"/>
      <c r="N108" s="106"/>
      <c r="O108" s="106"/>
      <c r="P108" s="106"/>
      <c r="Q108" s="106"/>
      <c r="R108" s="106"/>
      <c r="S108" s="106"/>
      <c r="T108" s="106"/>
      <c r="U108" s="10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2:52" ht="24" customHeight="1" x14ac:dyDescent="0.25">
      <c r="D109" s="201" t="s">
        <v>82</v>
      </c>
      <c r="E109" s="199">
        <f>+(E107+E108)*0.25</f>
        <v>0</v>
      </c>
      <c r="F109" s="63" t="str">
        <f t="shared" si="26"/>
        <v>-</v>
      </c>
      <c r="G109" s="236"/>
      <c r="H109" s="236"/>
      <c r="M109" s="106"/>
      <c r="N109" s="55"/>
      <c r="O109" s="55"/>
      <c r="P109" s="55"/>
      <c r="Q109" s="55"/>
      <c r="R109" s="55"/>
      <c r="S109" s="55"/>
      <c r="T109" s="55"/>
      <c r="U109" s="55"/>
      <c r="AO109" s="5"/>
      <c r="AP109" s="5"/>
      <c r="AQ109" s="5"/>
      <c r="AR109" s="5"/>
    </row>
    <row r="110" spans="2:52" ht="21.75" customHeight="1" x14ac:dyDescent="0.25">
      <c r="D110" s="202" t="s">
        <v>117</v>
      </c>
      <c r="E110" s="199">
        <f>+Y76+Y89</f>
        <v>0</v>
      </c>
      <c r="F110" s="63" t="str">
        <f t="shared" si="26"/>
        <v>-</v>
      </c>
      <c r="G110" s="236"/>
      <c r="H110" s="236"/>
      <c r="I110" s="230"/>
      <c r="J110" s="230"/>
      <c r="K110" s="130"/>
      <c r="L110" s="130"/>
      <c r="M110" s="16"/>
      <c r="N110" s="55"/>
      <c r="O110" s="55"/>
      <c r="P110" s="55"/>
      <c r="Q110" s="55"/>
      <c r="R110" s="55"/>
      <c r="S110" s="55"/>
      <c r="T110" s="55"/>
      <c r="U110" s="55"/>
      <c r="AO110" s="5"/>
      <c r="AP110" s="5"/>
      <c r="AQ110" s="5"/>
      <c r="AR110" s="5"/>
    </row>
    <row r="111" spans="2:52" ht="22.5" customHeight="1" thickBot="1" x14ac:dyDescent="0.3">
      <c r="D111" s="213" t="s">
        <v>129</v>
      </c>
      <c r="E111" s="199">
        <f>+Y102</f>
        <v>0</v>
      </c>
      <c r="F111" s="63" t="str">
        <f t="shared" si="26"/>
        <v>-</v>
      </c>
      <c r="G111" s="236"/>
      <c r="H111" s="236"/>
      <c r="N111" s="16"/>
      <c r="O111" s="16"/>
      <c r="P111" s="16"/>
      <c r="Q111" s="16"/>
      <c r="R111" s="16"/>
      <c r="S111" s="16"/>
      <c r="T111" s="16"/>
      <c r="U111" s="16"/>
      <c r="AO111" s="5"/>
      <c r="AP111" s="5"/>
      <c r="AQ111" s="5"/>
      <c r="AR111" s="5"/>
    </row>
    <row r="112" spans="2:52" ht="15.75" thickBot="1" x14ac:dyDescent="0.3">
      <c r="D112" s="64" t="s">
        <v>9</v>
      </c>
      <c r="E112" s="205">
        <f>+SUM(E107:E111)</f>
        <v>0</v>
      </c>
      <c r="F112" s="65" t="str">
        <f t="shared" si="26"/>
        <v>-</v>
      </c>
      <c r="G112" s="236"/>
      <c r="H112" s="236"/>
      <c r="I112" s="16"/>
      <c r="J112" s="55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55"/>
      <c r="W112" s="55"/>
      <c r="X112" s="55"/>
      <c r="Y112" s="55"/>
      <c r="Z112" s="55"/>
      <c r="AO112" s="5"/>
      <c r="AP112" s="5"/>
      <c r="AQ112" s="5"/>
      <c r="AR112" s="5"/>
    </row>
    <row r="113" spans="2:44" ht="18.75" x14ac:dyDescent="0.25">
      <c r="D113" s="67" t="s">
        <v>8</v>
      </c>
      <c r="E113" s="68"/>
      <c r="F113" s="118"/>
      <c r="G113" s="16"/>
      <c r="H113" s="16"/>
      <c r="I113" s="16"/>
      <c r="J113" s="55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55"/>
      <c r="Y113" s="55"/>
      <c r="Z113" s="55"/>
      <c r="AA113" s="55"/>
      <c r="AB113" s="55"/>
      <c r="AC113" s="55"/>
    </row>
    <row r="114" spans="2:44" ht="14.45" customHeight="1" x14ac:dyDescent="0.25">
      <c r="D114" s="240" t="s">
        <v>109</v>
      </c>
      <c r="E114" s="241"/>
      <c r="F114" s="242"/>
      <c r="G114" s="16"/>
      <c r="J114" s="55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55"/>
      <c r="Y114" s="55"/>
      <c r="Z114" s="55"/>
      <c r="AA114" s="55"/>
      <c r="AB114" s="55"/>
      <c r="AC114" s="55"/>
    </row>
    <row r="115" spans="2:44" ht="14.45" customHeight="1" x14ac:dyDescent="0.25">
      <c r="D115" s="62" t="s">
        <v>55</v>
      </c>
      <c r="E115" s="107"/>
      <c r="F115" s="119" t="str">
        <f t="shared" ref="F115:F121" si="28">IF($E$121=0,"-",+E115/$E$121)</f>
        <v>-</v>
      </c>
      <c r="G115" s="16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K115" s="5"/>
      <c r="AL115" s="5"/>
      <c r="AM115" s="5"/>
      <c r="AN115" s="5"/>
      <c r="AO115" s="5"/>
      <c r="AP115" s="5"/>
      <c r="AQ115" s="5"/>
      <c r="AR115" s="5"/>
    </row>
    <row r="116" spans="2:44" ht="14.45" customHeight="1" x14ac:dyDescent="0.25">
      <c r="D116" s="62" t="s">
        <v>56</v>
      </c>
      <c r="E116" s="96"/>
      <c r="F116" s="119" t="str">
        <f t="shared" si="28"/>
        <v>-</v>
      </c>
      <c r="G116" s="16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K116" s="5"/>
      <c r="AL116" s="5"/>
      <c r="AM116" s="5"/>
      <c r="AN116" s="5"/>
      <c r="AO116" s="5"/>
      <c r="AP116" s="5"/>
      <c r="AQ116" s="5"/>
      <c r="AR116" s="5"/>
    </row>
    <row r="117" spans="2:44" ht="14.45" customHeight="1" x14ac:dyDescent="0.25">
      <c r="D117" s="62" t="s">
        <v>57</v>
      </c>
      <c r="E117" s="96"/>
      <c r="F117" s="119" t="str">
        <f t="shared" si="28"/>
        <v>-</v>
      </c>
      <c r="G117" s="16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K117" s="5"/>
      <c r="AL117" s="5"/>
      <c r="AM117" s="5"/>
      <c r="AN117" s="5"/>
      <c r="AO117" s="5"/>
      <c r="AP117" s="5"/>
      <c r="AQ117" s="5"/>
      <c r="AR117" s="5"/>
    </row>
    <row r="118" spans="2:44" ht="14.45" customHeight="1" x14ac:dyDescent="0.25">
      <c r="D118" s="62" t="s">
        <v>71</v>
      </c>
      <c r="E118" s="96"/>
      <c r="F118" s="119" t="str">
        <f t="shared" si="28"/>
        <v>-</v>
      </c>
      <c r="G118" s="16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K118" s="5"/>
      <c r="AL118" s="5"/>
      <c r="AM118" s="5"/>
      <c r="AN118" s="5"/>
      <c r="AO118" s="5"/>
      <c r="AP118" s="5"/>
      <c r="AQ118" s="5"/>
      <c r="AR118" s="5"/>
    </row>
    <row r="119" spans="2:44" ht="14.45" customHeight="1" x14ac:dyDescent="0.25">
      <c r="D119" s="62" t="s">
        <v>83</v>
      </c>
      <c r="E119" s="96"/>
      <c r="F119" s="119" t="str">
        <f t="shared" si="28"/>
        <v>-</v>
      </c>
      <c r="G119" s="16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K119" s="5"/>
      <c r="AL119" s="5"/>
      <c r="AM119" s="5"/>
      <c r="AN119" s="5"/>
      <c r="AO119" s="5"/>
      <c r="AP119" s="5"/>
      <c r="AQ119" s="5"/>
      <c r="AR119" s="5"/>
    </row>
    <row r="120" spans="2:44" ht="14.45" customHeight="1" x14ac:dyDescent="0.25">
      <c r="D120" s="62" t="s">
        <v>110</v>
      </c>
      <c r="E120" s="96"/>
      <c r="F120" s="119" t="str">
        <f t="shared" si="28"/>
        <v>-</v>
      </c>
      <c r="G120" s="16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K120" s="5"/>
      <c r="AL120" s="5"/>
      <c r="AM120" s="5"/>
      <c r="AN120" s="5"/>
      <c r="AO120" s="5"/>
      <c r="AP120" s="5"/>
      <c r="AQ120" s="5"/>
      <c r="AR120" s="5"/>
    </row>
    <row r="121" spans="2:44" ht="15" customHeight="1" thickBot="1" x14ac:dyDescent="0.3">
      <c r="D121" s="71" t="s">
        <v>58</v>
      </c>
      <c r="E121" s="206">
        <f>+SUM(E115:E120)</f>
        <v>0</v>
      </c>
      <c r="F121" s="195" t="str">
        <f t="shared" si="28"/>
        <v>-</v>
      </c>
      <c r="G121" s="207" t="str">
        <f>IF(E112=E121,"OK", "ERREUR")</f>
        <v>OK</v>
      </c>
      <c r="J121" s="55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55"/>
      <c r="V121" s="55"/>
      <c r="W121" s="55"/>
      <c r="X121" s="55"/>
      <c r="Y121" s="55"/>
      <c r="Z121" s="55"/>
      <c r="AL121" s="5"/>
      <c r="AM121" s="5"/>
      <c r="AN121" s="5"/>
      <c r="AO121" s="5"/>
      <c r="AP121" s="5"/>
      <c r="AQ121" s="5"/>
      <c r="AR121" s="5"/>
    </row>
    <row r="122" spans="2:44" x14ac:dyDescent="0.25">
      <c r="D122" s="192"/>
      <c r="E122" s="193"/>
      <c r="F122" s="194"/>
      <c r="G122" s="187"/>
      <c r="H122" s="11"/>
      <c r="I122" s="72"/>
      <c r="J122" s="55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55"/>
      <c r="V122" s="55"/>
      <c r="W122" s="55"/>
      <c r="X122" s="55"/>
      <c r="Y122" s="55"/>
      <c r="Z122" s="55"/>
      <c r="AL122" s="5"/>
      <c r="AM122" s="5"/>
      <c r="AN122" s="5"/>
      <c r="AO122" s="5"/>
      <c r="AP122" s="5"/>
      <c r="AQ122" s="5"/>
      <c r="AR122" s="5"/>
    </row>
    <row r="123" spans="2:44" ht="48" customHeight="1" x14ac:dyDescent="0.25">
      <c r="D123" s="245" t="s">
        <v>143</v>
      </c>
      <c r="E123" s="245"/>
      <c r="F123" s="245"/>
      <c r="G123" s="187"/>
      <c r="H123" s="11"/>
      <c r="I123" s="72"/>
      <c r="J123" s="55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55"/>
      <c r="V123" s="55"/>
      <c r="W123" s="55"/>
      <c r="X123" s="55"/>
      <c r="Y123" s="55"/>
      <c r="Z123" s="55"/>
      <c r="AL123" s="5"/>
      <c r="AM123" s="5"/>
      <c r="AN123" s="5"/>
      <c r="AO123" s="5"/>
      <c r="AP123" s="5"/>
      <c r="AQ123" s="5"/>
      <c r="AR123" s="5"/>
    </row>
    <row r="124" spans="2:44" s="4" customFormat="1" ht="15.75" thickBot="1" x14ac:dyDescent="0.3">
      <c r="B124" s="3"/>
      <c r="C124" s="3"/>
      <c r="D124" s="73"/>
      <c r="E124" s="18"/>
      <c r="F124" s="196"/>
      <c r="G124" s="58"/>
      <c r="H124" s="3"/>
      <c r="I124" s="11"/>
      <c r="J124" s="55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55"/>
      <c r="X124" s="55"/>
      <c r="Y124" s="55"/>
      <c r="Z124" s="55"/>
    </row>
    <row r="125" spans="2:44" s="4" customFormat="1" ht="14.45" customHeight="1" x14ac:dyDescent="0.25">
      <c r="B125" s="16"/>
      <c r="C125" s="16"/>
      <c r="D125" s="244" t="s">
        <v>111</v>
      </c>
      <c r="E125" s="244"/>
      <c r="F125" s="244"/>
      <c r="G125" s="244"/>
      <c r="H125" s="244"/>
      <c r="J125" s="11"/>
      <c r="K125" s="11"/>
      <c r="L125" s="11"/>
      <c r="M125" s="11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2:44" s="4" customFormat="1" ht="29.45" customHeight="1" thickBot="1" x14ac:dyDescent="0.3">
      <c r="B126" s="16"/>
      <c r="C126" s="16"/>
      <c r="D126" s="243"/>
      <c r="E126" s="243"/>
      <c r="F126" s="243"/>
      <c r="G126" s="243"/>
      <c r="H126" s="243"/>
      <c r="I126" s="11"/>
      <c r="J126" s="16"/>
      <c r="K126" s="16"/>
    </row>
    <row r="127" spans="2:44" s="4" customFormat="1" ht="19.5" thickBot="1" x14ac:dyDescent="0.3">
      <c r="B127" s="16"/>
      <c r="C127" s="16"/>
      <c r="D127" s="188" t="s">
        <v>120</v>
      </c>
      <c r="E127" s="215"/>
      <c r="F127" s="189"/>
      <c r="G127" s="113"/>
      <c r="H127" s="113"/>
      <c r="I127" s="11"/>
      <c r="J127" s="16"/>
      <c r="K127" s="16"/>
    </row>
    <row r="128" spans="2:44" s="4" customFormat="1" ht="60" x14ac:dyDescent="0.25">
      <c r="B128" s="16"/>
      <c r="C128" s="16"/>
      <c r="D128" s="67"/>
      <c r="E128" s="217" t="s">
        <v>147</v>
      </c>
      <c r="F128" s="118" t="s">
        <v>148</v>
      </c>
      <c r="G128" s="113"/>
      <c r="H128" s="113"/>
      <c r="I128" s="11"/>
      <c r="J128" s="16"/>
      <c r="K128" s="16"/>
    </row>
    <row r="129" spans="2:44" s="4" customFormat="1" x14ac:dyDescent="0.25">
      <c r="B129" s="16"/>
      <c r="C129" s="16"/>
      <c r="D129" s="220" t="s">
        <v>144</v>
      </c>
      <c r="E129" s="218">
        <f>E107+E108+E109</f>
        <v>0</v>
      </c>
      <c r="F129" s="118">
        <f>E110+E111</f>
        <v>0</v>
      </c>
      <c r="G129" s="113"/>
      <c r="H129" s="113"/>
      <c r="I129" s="11"/>
      <c r="J129" s="16"/>
      <c r="K129" s="16"/>
    </row>
    <row r="130" spans="2:44" ht="15.75" thickBot="1" x14ac:dyDescent="0.3">
      <c r="D130" s="62" t="s">
        <v>112</v>
      </c>
      <c r="E130" s="219">
        <v>0.5</v>
      </c>
      <c r="F130" s="216">
        <v>0.8</v>
      </c>
      <c r="G130" s="113"/>
      <c r="H130" s="16"/>
      <c r="I130" s="208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O130" s="5"/>
      <c r="AP130" s="5"/>
      <c r="AQ130" s="5"/>
      <c r="AR130" s="5"/>
    </row>
    <row r="131" spans="2:44" ht="15" customHeight="1" thickBot="1" x14ac:dyDescent="0.3">
      <c r="D131" s="190" t="s">
        <v>113</v>
      </c>
      <c r="E131" s="191">
        <f>E130*E129</f>
        <v>0</v>
      </c>
      <c r="F131" s="191">
        <f>F130*F129</f>
        <v>0</v>
      </c>
      <c r="G131" s="113"/>
      <c r="H131" s="186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55"/>
      <c r="V131" s="55"/>
      <c r="W131" s="55"/>
      <c r="X131" s="55"/>
      <c r="Y131" s="55"/>
      <c r="Z131" s="55"/>
      <c r="AL131" s="5"/>
      <c r="AM131" s="5"/>
      <c r="AN131" s="5"/>
      <c r="AO131" s="5"/>
      <c r="AP131" s="5"/>
      <c r="AQ131" s="5"/>
      <c r="AR131" s="5"/>
    </row>
    <row r="132" spans="2:44" s="4" customFormat="1" ht="15.75" thickBot="1" x14ac:dyDescent="0.3">
      <c r="B132" s="16"/>
      <c r="C132" s="16"/>
      <c r="D132" s="190" t="s">
        <v>145</v>
      </c>
      <c r="E132" s="246">
        <f>E131+F131</f>
        <v>0</v>
      </c>
      <c r="F132" s="247"/>
      <c r="G132" s="113"/>
      <c r="H132" s="113"/>
      <c r="I132" s="66"/>
      <c r="J132" s="66"/>
      <c r="K132" s="16"/>
    </row>
    <row r="133" spans="2:44" s="4" customFormat="1" x14ac:dyDescent="0.25">
      <c r="B133" s="16"/>
      <c r="C133" s="16"/>
      <c r="D133" s="214"/>
      <c r="E133" s="214"/>
      <c r="F133" s="130"/>
      <c r="G133" s="249"/>
      <c r="H133" s="249"/>
      <c r="I133" s="69"/>
      <c r="J133" s="69"/>
      <c r="K133" s="16"/>
    </row>
    <row r="134" spans="2:44" s="4" customFormat="1" x14ac:dyDescent="0.25">
      <c r="B134" s="16"/>
      <c r="C134" s="16"/>
      <c r="D134" s="250"/>
      <c r="E134" s="250"/>
      <c r="F134" s="130"/>
      <c r="G134" s="249"/>
      <c r="H134" s="249"/>
      <c r="I134" s="69"/>
      <c r="J134" s="69"/>
      <c r="K134" s="16"/>
    </row>
    <row r="135" spans="2:44" s="4" customFormat="1" x14ac:dyDescent="0.25">
      <c r="B135" s="16"/>
      <c r="C135" s="16"/>
      <c r="D135" s="230"/>
      <c r="E135" s="230"/>
      <c r="F135" s="131"/>
      <c r="G135" s="249"/>
      <c r="H135" s="249"/>
      <c r="I135" s="11"/>
      <c r="J135" s="16"/>
      <c r="K135" s="16"/>
    </row>
    <row r="136" spans="2:44" s="4" customFormat="1" x14ac:dyDescent="0.25">
      <c r="B136" s="16"/>
      <c r="C136" s="16"/>
      <c r="D136" s="230"/>
      <c r="E136" s="230"/>
      <c r="F136" s="130"/>
      <c r="G136" s="249"/>
      <c r="H136" s="249"/>
      <c r="I136" s="76"/>
      <c r="J136" s="76"/>
      <c r="K136" s="16"/>
    </row>
    <row r="137" spans="2:44" s="4" customFormat="1" x14ac:dyDescent="0.25">
      <c r="B137" s="16"/>
      <c r="C137" s="16"/>
      <c r="D137" s="230"/>
      <c r="E137" s="230"/>
      <c r="F137" s="132"/>
      <c r="G137" s="249"/>
      <c r="H137" s="249"/>
      <c r="I137" s="69"/>
      <c r="J137" s="69"/>
      <c r="K137" s="16"/>
    </row>
    <row r="138" spans="2:44" s="4" customFormat="1" x14ac:dyDescent="0.25">
      <c r="B138" s="16"/>
      <c r="C138" s="16"/>
      <c r="D138" s="230"/>
      <c r="E138" s="230"/>
      <c r="F138" s="130"/>
      <c r="G138" s="249"/>
      <c r="H138" s="249"/>
      <c r="I138" s="69"/>
      <c r="J138" s="69"/>
      <c r="K138" s="16"/>
    </row>
    <row r="139" spans="2:44" s="4" customFormat="1" x14ac:dyDescent="0.25">
      <c r="B139" s="16"/>
      <c r="C139" s="16"/>
      <c r="D139" s="74"/>
      <c r="E139" s="19"/>
      <c r="F139" s="16"/>
      <c r="G139" s="75"/>
      <c r="H139" s="16"/>
      <c r="I139" s="16"/>
      <c r="J139" s="16"/>
      <c r="K139" s="16"/>
    </row>
    <row r="140" spans="2:44" s="4" customFormat="1" x14ac:dyDescent="0.25">
      <c r="B140" s="16"/>
      <c r="C140" s="16"/>
      <c r="D140" s="248"/>
      <c r="E140" s="248"/>
      <c r="F140" s="16"/>
      <c r="G140" s="75"/>
      <c r="H140" s="16"/>
      <c r="I140" s="16"/>
      <c r="J140" s="16"/>
      <c r="K140" s="16"/>
    </row>
    <row r="141" spans="2:44" s="4" customFormat="1" x14ac:dyDescent="0.25">
      <c r="B141" s="16"/>
      <c r="C141" s="16"/>
      <c r="D141" s="74"/>
      <c r="E141" s="77"/>
      <c r="F141" s="16"/>
      <c r="G141" s="75"/>
      <c r="H141" s="16"/>
      <c r="I141" s="16"/>
      <c r="J141" s="16"/>
      <c r="K141" s="16"/>
    </row>
    <row r="142" spans="2:44" s="4" customFormat="1" x14ac:dyDescent="0.25">
      <c r="B142" s="16"/>
      <c r="C142" s="16"/>
      <c r="D142" s="74"/>
      <c r="E142" s="77"/>
      <c r="F142" s="16"/>
      <c r="G142" s="75"/>
      <c r="H142" s="16"/>
      <c r="I142" s="16"/>
      <c r="J142" s="16"/>
      <c r="K142" s="16"/>
    </row>
    <row r="143" spans="2:44" s="4" customFormat="1" x14ac:dyDescent="0.25">
      <c r="B143" s="16"/>
      <c r="C143" s="16"/>
      <c r="D143" s="74"/>
      <c r="E143" s="77"/>
      <c r="F143" s="16"/>
      <c r="G143" s="75"/>
      <c r="H143" s="16"/>
      <c r="I143" s="16"/>
      <c r="J143" s="16"/>
      <c r="K143" s="16"/>
    </row>
    <row r="144" spans="2:44" s="4" customFormat="1" x14ac:dyDescent="0.25">
      <c r="B144" s="16"/>
      <c r="C144" s="16"/>
      <c r="D144" s="19"/>
      <c r="E144" s="77"/>
      <c r="F144" s="16"/>
      <c r="G144" s="75"/>
      <c r="H144" s="16"/>
      <c r="I144" s="16"/>
      <c r="J144" s="16"/>
      <c r="K144" s="16"/>
    </row>
    <row r="145" spans="2:11" s="4" customFormat="1" x14ac:dyDescent="0.25">
      <c r="B145" s="16"/>
      <c r="C145" s="16"/>
      <c r="D145" s="19"/>
      <c r="E145" s="77"/>
      <c r="F145" s="16"/>
      <c r="G145" s="78"/>
      <c r="H145" s="16"/>
      <c r="I145" s="16"/>
      <c r="J145" s="16"/>
      <c r="K145" s="16"/>
    </row>
    <row r="146" spans="2:11" s="4" customFormat="1" x14ac:dyDescent="0.25">
      <c r="B146" s="16"/>
      <c r="C146" s="16"/>
      <c r="D146" s="30"/>
      <c r="E146" s="79"/>
      <c r="F146" s="16"/>
      <c r="G146" s="78"/>
      <c r="H146" s="16"/>
      <c r="I146" s="16"/>
      <c r="J146" s="16"/>
      <c r="K146" s="16"/>
    </row>
    <row r="147" spans="2:11" s="4" customFormat="1" x14ac:dyDescent="0.25">
      <c r="B147" s="16"/>
      <c r="C147" s="16"/>
      <c r="D147" s="19"/>
      <c r="E147" s="19"/>
      <c r="F147" s="16"/>
      <c r="G147" s="78"/>
      <c r="H147" s="16"/>
      <c r="I147" s="16"/>
      <c r="J147" s="16"/>
      <c r="K147" s="16"/>
    </row>
    <row r="148" spans="2:11" s="4" customFormat="1" x14ac:dyDescent="0.25">
      <c r="B148" s="16"/>
      <c r="C148" s="16"/>
      <c r="D148" s="248"/>
      <c r="E148" s="248"/>
      <c r="F148" s="78"/>
      <c r="G148" s="78"/>
      <c r="H148" s="16"/>
      <c r="I148" s="16"/>
      <c r="J148" s="16"/>
      <c r="K148" s="16"/>
    </row>
    <row r="149" spans="2:11" s="4" customFormat="1" x14ac:dyDescent="0.25">
      <c r="B149" s="16"/>
      <c r="C149" s="16"/>
      <c r="D149" s="74"/>
      <c r="E149" s="77"/>
      <c r="F149" s="16"/>
      <c r="G149" s="16"/>
      <c r="H149" s="16"/>
      <c r="I149" s="16"/>
      <c r="J149" s="16"/>
      <c r="K149" s="16"/>
    </row>
    <row r="150" spans="2:11" s="4" customFormat="1" x14ac:dyDescent="0.25">
      <c r="B150" s="16"/>
      <c r="C150" s="16"/>
      <c r="D150" s="74"/>
      <c r="E150" s="77"/>
      <c r="F150" s="16"/>
      <c r="G150" s="16"/>
      <c r="H150" s="16"/>
      <c r="I150" s="16"/>
      <c r="J150" s="16"/>
      <c r="K150" s="16"/>
    </row>
    <row r="151" spans="2:11" x14ac:dyDescent="0.25">
      <c r="B151" s="16"/>
      <c r="C151" s="16"/>
      <c r="D151" s="80"/>
      <c r="E151" s="81"/>
      <c r="F151" s="82"/>
      <c r="G151" s="83"/>
      <c r="H151" s="82"/>
      <c r="I151" s="82"/>
      <c r="J151" s="82"/>
      <c r="K151" s="16"/>
    </row>
    <row r="152" spans="2:11" x14ac:dyDescent="0.25">
      <c r="B152" s="16"/>
      <c r="C152" s="16"/>
      <c r="D152" s="84"/>
      <c r="E152" s="81"/>
      <c r="F152" s="82"/>
      <c r="G152" s="82"/>
      <c r="H152" s="82"/>
      <c r="I152" s="82"/>
      <c r="J152" s="82"/>
      <c r="K152" s="16"/>
    </row>
    <row r="153" spans="2:11" x14ac:dyDescent="0.25">
      <c r="B153" s="16"/>
      <c r="C153" s="16"/>
      <c r="D153" s="84"/>
      <c r="E153" s="81"/>
      <c r="F153" s="82"/>
      <c r="G153" s="82"/>
      <c r="H153" s="82"/>
      <c r="I153" s="82"/>
      <c r="J153" s="82"/>
      <c r="K153" s="16"/>
    </row>
    <row r="154" spans="2:11" x14ac:dyDescent="0.25">
      <c r="B154" s="16"/>
      <c r="C154" s="16"/>
      <c r="D154" s="85"/>
      <c r="E154" s="86"/>
      <c r="F154" s="82"/>
      <c r="G154" s="82"/>
      <c r="H154" s="82"/>
      <c r="I154" s="82"/>
      <c r="J154" s="82"/>
      <c r="K154" s="16"/>
    </row>
    <row r="155" spans="2:11" x14ac:dyDescent="0.25">
      <c r="B155" s="16"/>
      <c r="C155" s="16"/>
      <c r="D155" s="84"/>
      <c r="E155" s="84"/>
      <c r="F155" s="82"/>
      <c r="G155" s="82"/>
      <c r="H155" s="82"/>
      <c r="I155" s="82"/>
      <c r="J155" s="82"/>
      <c r="K155" s="16"/>
    </row>
    <row r="156" spans="2:11" x14ac:dyDescent="0.25">
      <c r="B156" s="16"/>
      <c r="C156" s="16"/>
      <c r="D156" s="82"/>
      <c r="E156" s="82"/>
      <c r="F156" s="82"/>
      <c r="G156" s="82"/>
      <c r="H156" s="82"/>
      <c r="I156" s="82"/>
      <c r="J156" s="82"/>
      <c r="K156" s="16"/>
    </row>
  </sheetData>
  <sheetProtection insertRows="0" deleteRows="0" selectLockedCells="1"/>
  <mergeCells count="35">
    <mergeCell ref="D3:G4"/>
    <mergeCell ref="I3:I4"/>
    <mergeCell ref="D6:G6"/>
    <mergeCell ref="F12:F13"/>
    <mergeCell ref="E12:E13"/>
    <mergeCell ref="E9:G9"/>
    <mergeCell ref="E10:G10"/>
    <mergeCell ref="D148:E148"/>
    <mergeCell ref="D140:E140"/>
    <mergeCell ref="G133:H133"/>
    <mergeCell ref="D134:E134"/>
    <mergeCell ref="G134:H134"/>
    <mergeCell ref="D138:E138"/>
    <mergeCell ref="G138:H138"/>
    <mergeCell ref="D137:E137"/>
    <mergeCell ref="G137:H137"/>
    <mergeCell ref="D136:E136"/>
    <mergeCell ref="G136:H136"/>
    <mergeCell ref="D135:E135"/>
    <mergeCell ref="G135:H135"/>
    <mergeCell ref="D114:F114"/>
    <mergeCell ref="D126:H126"/>
    <mergeCell ref="D125:H125"/>
    <mergeCell ref="D123:F123"/>
    <mergeCell ref="E132:F132"/>
    <mergeCell ref="I106:J106"/>
    <mergeCell ref="I107:J107"/>
    <mergeCell ref="I110:J110"/>
    <mergeCell ref="I108:J108"/>
    <mergeCell ref="B14:B23"/>
    <mergeCell ref="B33:B42"/>
    <mergeCell ref="B79:B88"/>
    <mergeCell ref="B92:B101"/>
    <mergeCell ref="G106:H112"/>
    <mergeCell ref="I105:L105"/>
  </mergeCells>
  <conditionalFormatting sqref="D133:E133">
    <cfRule type="expression" dxfId="43" priority="31">
      <formula>$F$133="Pas OK"</formula>
    </cfRule>
    <cfRule type="expression" dxfId="42" priority="32">
      <formula>$F$133="OK"</formula>
    </cfRule>
  </conditionalFormatting>
  <conditionalFormatting sqref="D134:E134">
    <cfRule type="expression" dxfId="41" priority="28">
      <formula>$F$134="Pas OK"</formula>
    </cfRule>
    <cfRule type="expression" dxfId="40" priority="29">
      <formula>$F$134="OK"</formula>
    </cfRule>
  </conditionalFormatting>
  <conditionalFormatting sqref="D135:E135">
    <cfRule type="expression" dxfId="39" priority="26">
      <formula>$F$135="Pas OK"</formula>
    </cfRule>
    <cfRule type="expression" dxfId="38" priority="27">
      <formula>$F$135="OK"</formula>
    </cfRule>
  </conditionalFormatting>
  <conditionalFormatting sqref="D136:E136">
    <cfRule type="expression" dxfId="37" priority="24">
      <formula>$F$136="Pas OK"</formula>
    </cfRule>
    <cfRule type="expression" dxfId="36" priority="25">
      <formula>$F$136="OK"</formula>
    </cfRule>
  </conditionalFormatting>
  <conditionalFormatting sqref="D137:E137">
    <cfRule type="expression" dxfId="35" priority="22">
      <formula>$F$137="Pas OK"</formula>
    </cfRule>
    <cfRule type="expression" dxfId="34" priority="23">
      <formula>$F$137="OK"</formula>
    </cfRule>
  </conditionalFormatting>
  <conditionalFormatting sqref="D138:E138">
    <cfRule type="expression" dxfId="33" priority="20">
      <formula>$F$138="Pas OK"</formula>
    </cfRule>
    <cfRule type="expression" dxfId="32" priority="21">
      <formula>$F$138="OK"</formula>
    </cfRule>
  </conditionalFormatting>
  <conditionalFormatting sqref="G138:H138">
    <cfRule type="expression" dxfId="31" priority="18">
      <formula>$F$138="Pas OK"</formula>
    </cfRule>
  </conditionalFormatting>
  <conditionalFormatting sqref="I106:J106">
    <cfRule type="expression" dxfId="30" priority="16">
      <formula>$F$133="Pas OK"</formula>
    </cfRule>
    <cfRule type="expression" dxfId="29" priority="17">
      <formula>$F$133="OK"</formula>
    </cfRule>
  </conditionalFormatting>
  <conditionalFormatting sqref="I107:J107">
    <cfRule type="expression" dxfId="28" priority="13">
      <formula>$F$134="Pas OK"</formula>
    </cfRule>
    <cfRule type="expression" dxfId="27" priority="14">
      <formula>$F$134="OK"</formula>
    </cfRule>
  </conditionalFormatting>
  <conditionalFormatting sqref="I108:J108">
    <cfRule type="expression" dxfId="26" priority="9">
      <formula>$F$136="Pas OK"</formula>
    </cfRule>
    <cfRule type="expression" dxfId="25" priority="10">
      <formula>$F$136="OK"</formula>
    </cfRule>
  </conditionalFormatting>
  <conditionalFormatting sqref="I110:J110">
    <cfRule type="expression" dxfId="24" priority="5">
      <formula>$F$138="Pas OK"</formula>
    </cfRule>
    <cfRule type="expression" dxfId="23" priority="6">
      <formula>$F$138="OK"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67" fitToHeight="2" orientation="landscape" r:id="rId1"/>
  <headerFooter>
    <oddFooter>&amp;R]</oddFooter>
  </headerFooter>
  <rowBreaks count="1" manualBreakCount="1">
    <brk id="104" min="3" max="24" man="1"/>
  </rowBreaks>
  <ignoredErrors>
    <ignoredError sqref="L107:M107 F14:H29 H35:I43 E62:G63 H62:N63 J47:Y49 H64:Y65 O62:Y63 E103:G105 D47:D64 I32 M110 F120:G120 F115 F121 M106 E113:G113 E106:F108 D66:D75 D77 D79:D88 D90 E112:F112 F110 M109 M108 F111 F109 F102:G102 H53:Y61 J50:Y50 I33 H69:Y75 M66:Y66 I34 M67:Y67 H81:Y92 K79:Y79 F116:G116 F117:G117 F118:G118 F119:G119 H77:Y78 H76:X76 J51:Y52 M68:Y68 K80:Y80 H94:Y104 I93:Y9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AM68"/>
  <sheetViews>
    <sheetView showGridLines="0" tabSelected="1" topLeftCell="A4" zoomScaleNormal="100" zoomScaleSheetLayoutView="80" workbookViewId="0">
      <pane ySplit="10" topLeftCell="A14" activePane="bottomLeft" state="frozen"/>
      <selection activeCell="A4" sqref="A4"/>
      <selection pane="bottomLeft" activeCell="I17" sqref="I17"/>
    </sheetView>
  </sheetViews>
  <sheetFormatPr defaultColWidth="2.5703125" defaultRowHeight="30" customHeight="1" x14ac:dyDescent="0.25"/>
  <cols>
    <col min="1" max="1" width="4.140625" style="135" customWidth="1"/>
    <col min="2" max="2" width="10.140625" style="158" customWidth="1"/>
    <col min="3" max="3" width="36.5703125" style="163" customWidth="1"/>
    <col min="4" max="4" width="37.42578125" style="163" customWidth="1"/>
    <col min="5" max="5" width="15.42578125" style="164" customWidth="1"/>
    <col min="6" max="6" width="19.140625" style="164" customWidth="1"/>
    <col min="7" max="7" width="18.42578125" style="164" customWidth="1"/>
    <col min="8" max="8" width="14.85546875" style="164" customWidth="1"/>
    <col min="9" max="11" width="5.5703125" style="165" customWidth="1"/>
    <col min="12" max="12" width="6.42578125" style="165" customWidth="1"/>
    <col min="13" max="39" width="5.5703125" style="165" customWidth="1"/>
    <col min="40" max="16384" width="2.5703125" style="160"/>
  </cols>
  <sheetData>
    <row r="1" spans="1:39" s="135" customFormat="1" ht="30" customHeight="1" x14ac:dyDescent="0.25">
      <c r="C1" s="136"/>
      <c r="D1" s="136"/>
      <c r="E1" s="137"/>
      <c r="F1" s="137"/>
      <c r="G1" s="137"/>
      <c r="H1" s="137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</row>
    <row r="2" spans="1:39" s="139" customFormat="1" ht="39.950000000000003" customHeight="1" x14ac:dyDescent="0.25">
      <c r="I2" s="138"/>
      <c r="J2" s="138"/>
      <c r="K2" s="140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</row>
    <row r="3" spans="1:39" s="141" customFormat="1" ht="39.950000000000003" customHeight="1" thickBot="1" x14ac:dyDescent="0.3">
      <c r="I3" s="138"/>
      <c r="J3" s="138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</row>
    <row r="4" spans="1:39" s="141" customFormat="1" ht="39.950000000000003" customHeight="1" thickBot="1" x14ac:dyDescent="0.3">
      <c r="C4" s="269" t="s">
        <v>108</v>
      </c>
      <c r="D4" s="269"/>
      <c r="F4" s="150"/>
      <c r="G4" s="267"/>
      <c r="H4" s="268"/>
      <c r="I4" s="138"/>
      <c r="J4" s="138"/>
      <c r="K4" s="140"/>
      <c r="L4" s="143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141" customFormat="1" ht="13.35" customHeight="1" x14ac:dyDescent="0.25">
      <c r="C5" s="270"/>
      <c r="D5" s="270"/>
      <c r="F5" s="182"/>
      <c r="G5" s="145"/>
      <c r="H5" s="142"/>
      <c r="I5" s="138"/>
      <c r="J5" s="138"/>
      <c r="K5" s="140"/>
      <c r="L5" s="143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141" customFormat="1" ht="5.25" customHeight="1" thickBot="1" x14ac:dyDescent="0.3">
      <c r="A6" s="179"/>
      <c r="B6" s="179"/>
      <c r="C6" s="180"/>
      <c r="D6" s="180"/>
      <c r="E6" s="179"/>
      <c r="F6" s="181"/>
      <c r="G6" s="145"/>
      <c r="H6" s="142"/>
      <c r="I6" s="138"/>
      <c r="J6" s="138"/>
      <c r="K6" s="140"/>
      <c r="L6" s="143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141" customFormat="1" ht="20.25" customHeight="1" thickBot="1" x14ac:dyDescent="0.3">
      <c r="C7" s="144" t="s">
        <v>151</v>
      </c>
      <c r="D7" s="271" t="str">
        <f>+IF('Synthèse Financière'!E9="","-",+'Synthèse Financière'!E9)</f>
        <v>-</v>
      </c>
      <c r="E7" s="272"/>
      <c r="F7" s="273"/>
      <c r="I7" s="138"/>
      <c r="J7" s="138"/>
      <c r="K7" s="140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141" customFormat="1" ht="17.850000000000001" customHeight="1" thickBot="1" x14ac:dyDescent="0.3">
      <c r="C8" s="144" t="s">
        <v>10</v>
      </c>
      <c r="D8" s="271" t="str">
        <f>+IF('Synthèse Financière'!E10="","-",+'Synthèse Financière'!E10)</f>
        <v>-</v>
      </c>
      <c r="E8" s="272"/>
      <c r="F8" s="273"/>
      <c r="G8" s="274"/>
      <c r="H8" s="274"/>
      <c r="I8" s="138"/>
      <c r="J8" s="138"/>
      <c r="K8" s="140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141" customFormat="1" ht="17.850000000000001" customHeight="1" thickBot="1" x14ac:dyDescent="0.3">
      <c r="C9" s="144"/>
      <c r="E9" s="146"/>
      <c r="F9" s="146"/>
      <c r="G9" s="147"/>
      <c r="H9" s="147"/>
      <c r="I9" s="138"/>
      <c r="J9" s="138"/>
      <c r="K9" s="140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141" customFormat="1" ht="26.25" customHeight="1" thickBot="1" x14ac:dyDescent="0.3">
      <c r="A10" s="148"/>
      <c r="C10" s="149" t="s">
        <v>84</v>
      </c>
      <c r="D10" s="166">
        <v>46066</v>
      </c>
      <c r="G10" s="150"/>
      <c r="H10" s="150"/>
      <c r="I10" s="138"/>
      <c r="J10" s="138"/>
      <c r="K10" s="140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141" customFormat="1" ht="11.1" customHeight="1" x14ac:dyDescent="0.25">
      <c r="A11" s="148"/>
      <c r="B11" s="151"/>
      <c r="C11" s="152"/>
      <c r="D11" s="153"/>
      <c r="I11" s="138"/>
      <c r="J11" s="138"/>
      <c r="K11" s="140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141" customFormat="1" ht="69.75" customHeight="1" x14ac:dyDescent="0.25">
      <c r="A12" s="139"/>
      <c r="B12" s="265" t="s">
        <v>85</v>
      </c>
      <c r="C12" s="266" t="s">
        <v>86</v>
      </c>
      <c r="D12" s="266" t="s">
        <v>87</v>
      </c>
      <c r="E12" s="265" t="s">
        <v>88</v>
      </c>
      <c r="F12" s="265" t="s">
        <v>89</v>
      </c>
      <c r="G12" s="265" t="s">
        <v>90</v>
      </c>
      <c r="H12" s="265" t="s">
        <v>91</v>
      </c>
      <c r="I12" s="154">
        <f>D10</f>
        <v>46066</v>
      </c>
      <c r="J12" s="155"/>
      <c r="K12" s="155"/>
      <c r="L12" s="155"/>
      <c r="M12" s="155"/>
      <c r="N12" s="155"/>
      <c r="O12" s="154">
        <f>EDATE(I12,$O$13)</f>
        <v>46247</v>
      </c>
      <c r="P12" s="155"/>
      <c r="Q12" s="155"/>
      <c r="R12" s="155"/>
      <c r="S12" s="155"/>
      <c r="T12" s="155"/>
      <c r="U12" s="154">
        <f>EDATE(O12,$O$13)</f>
        <v>46431</v>
      </c>
      <c r="V12" s="155"/>
      <c r="W12" s="155"/>
      <c r="X12" s="155"/>
      <c r="Y12" s="155"/>
      <c r="Z12" s="155"/>
      <c r="AA12" s="154">
        <f>EDATE(U12,$O$13)</f>
        <v>46612</v>
      </c>
      <c r="AB12" s="155"/>
      <c r="AC12" s="155"/>
      <c r="AD12" s="155"/>
      <c r="AE12" s="155"/>
      <c r="AF12" s="155"/>
      <c r="AG12" s="154">
        <f>EDATE(AA12,$O$13)</f>
        <v>46796</v>
      </c>
      <c r="AH12" s="155"/>
      <c r="AI12" s="155"/>
      <c r="AJ12" s="155"/>
      <c r="AK12" s="155"/>
      <c r="AL12" s="155"/>
      <c r="AM12" s="154">
        <f>EDATE(AG12,$O$13)</f>
        <v>46978</v>
      </c>
    </row>
    <row r="13" spans="1:39" s="158" customFormat="1" ht="24" hidden="1" customHeight="1" thickBot="1" x14ac:dyDescent="0.3">
      <c r="A13" s="135"/>
      <c r="B13" s="265"/>
      <c r="C13" s="266"/>
      <c r="D13" s="266"/>
      <c r="E13" s="265"/>
      <c r="F13" s="265"/>
      <c r="G13" s="265"/>
      <c r="H13" s="265"/>
      <c r="I13" s="156">
        <v>0</v>
      </c>
      <c r="J13" s="157">
        <v>1</v>
      </c>
      <c r="K13" s="157">
        <v>2</v>
      </c>
      <c r="L13" s="157">
        <v>3</v>
      </c>
      <c r="M13" s="157">
        <v>4</v>
      </c>
      <c r="N13" s="157">
        <v>5</v>
      </c>
      <c r="O13" s="156">
        <v>6</v>
      </c>
      <c r="P13" s="157">
        <v>7</v>
      </c>
      <c r="Q13" s="157">
        <v>8</v>
      </c>
      <c r="R13" s="157">
        <v>9</v>
      </c>
      <c r="S13" s="157">
        <v>10</v>
      </c>
      <c r="T13" s="157">
        <v>11</v>
      </c>
      <c r="U13" s="156">
        <v>12</v>
      </c>
      <c r="V13" s="157">
        <v>13</v>
      </c>
      <c r="W13" s="157">
        <v>14</v>
      </c>
      <c r="X13" s="157">
        <v>15</v>
      </c>
      <c r="Y13" s="157">
        <v>16</v>
      </c>
      <c r="Z13" s="157">
        <v>17</v>
      </c>
      <c r="AA13" s="156">
        <v>18</v>
      </c>
      <c r="AB13" s="157">
        <v>19</v>
      </c>
      <c r="AC13" s="157">
        <v>20</v>
      </c>
      <c r="AD13" s="157">
        <v>21</v>
      </c>
      <c r="AE13" s="157">
        <v>22</v>
      </c>
      <c r="AF13" s="157">
        <v>23</v>
      </c>
      <c r="AG13" s="156">
        <v>24</v>
      </c>
      <c r="AH13" s="157">
        <v>25</v>
      </c>
      <c r="AI13" s="157">
        <v>26</v>
      </c>
      <c r="AJ13" s="157">
        <v>27</v>
      </c>
      <c r="AK13" s="157">
        <v>28</v>
      </c>
      <c r="AL13" s="157">
        <v>29</v>
      </c>
      <c r="AM13" s="156">
        <v>30</v>
      </c>
    </row>
    <row r="14" spans="1:39" s="161" customFormat="1" ht="24.95" customHeight="1" x14ac:dyDescent="0.25">
      <c r="A14" s="135"/>
      <c r="B14" s="167">
        <v>1</v>
      </c>
      <c r="C14" s="168" t="s">
        <v>92</v>
      </c>
      <c r="D14" s="168" t="s">
        <v>87</v>
      </c>
      <c r="E14" s="169"/>
      <c r="F14" s="169"/>
      <c r="G14" s="169"/>
      <c r="H14" s="169"/>
      <c r="I14" s="159"/>
      <c r="J14" s="159" t="str">
        <f t="shared" ref="J14:Y30" si="0">IF(J$13=$H14,"DL","")</f>
        <v/>
      </c>
      <c r="K14" s="159" t="str">
        <f t="shared" si="0"/>
        <v/>
      </c>
      <c r="L14" s="159" t="str">
        <f t="shared" si="0"/>
        <v/>
      </c>
      <c r="M14" s="159" t="str">
        <f t="shared" si="0"/>
        <v/>
      </c>
      <c r="N14" s="159" t="str">
        <f t="shared" si="0"/>
        <v/>
      </c>
      <c r="O14" s="159" t="str">
        <f t="shared" si="0"/>
        <v/>
      </c>
      <c r="P14" s="159" t="str">
        <f t="shared" si="0"/>
        <v/>
      </c>
      <c r="Q14" s="159" t="str">
        <f t="shared" si="0"/>
        <v/>
      </c>
      <c r="R14" s="159" t="str">
        <f t="shared" si="0"/>
        <v/>
      </c>
      <c r="S14" s="159" t="str">
        <f t="shared" si="0"/>
        <v/>
      </c>
      <c r="T14" s="159" t="str">
        <f t="shared" si="0"/>
        <v/>
      </c>
      <c r="U14" s="159" t="str">
        <f t="shared" si="0"/>
        <v/>
      </c>
      <c r="V14" s="159" t="str">
        <f t="shared" si="0"/>
        <v/>
      </c>
      <c r="W14" s="159" t="str">
        <f>IF(W$13=$H14,"DL","")</f>
        <v/>
      </c>
      <c r="X14" s="159" t="str">
        <f t="shared" ref="X14:AM21" si="1">IF(X$13=$H14,"DL","")</f>
        <v/>
      </c>
      <c r="Y14" s="159" t="str">
        <f t="shared" si="1"/>
        <v/>
      </c>
      <c r="Z14" s="159" t="str">
        <f t="shared" si="1"/>
        <v/>
      </c>
      <c r="AA14" s="159" t="str">
        <f t="shared" si="1"/>
        <v/>
      </c>
      <c r="AB14" s="159" t="str">
        <f t="shared" si="1"/>
        <v/>
      </c>
      <c r="AC14" s="159" t="str">
        <f t="shared" si="1"/>
        <v/>
      </c>
      <c r="AD14" s="159" t="str">
        <f t="shared" si="1"/>
        <v/>
      </c>
      <c r="AE14" s="159" t="str">
        <f t="shared" si="1"/>
        <v/>
      </c>
      <c r="AF14" s="159" t="str">
        <f t="shared" si="1"/>
        <v/>
      </c>
      <c r="AG14" s="159" t="str">
        <f t="shared" si="1"/>
        <v/>
      </c>
      <c r="AH14" s="159" t="str">
        <f t="shared" si="1"/>
        <v/>
      </c>
      <c r="AI14" s="159" t="str">
        <f t="shared" si="1"/>
        <v/>
      </c>
      <c r="AJ14" s="159" t="str">
        <f t="shared" si="1"/>
        <v/>
      </c>
      <c r="AK14" s="159" t="str">
        <f t="shared" si="1"/>
        <v/>
      </c>
      <c r="AL14" s="159" t="str">
        <f t="shared" si="1"/>
        <v/>
      </c>
      <c r="AM14" s="159" t="str">
        <f t="shared" si="1"/>
        <v/>
      </c>
    </row>
    <row r="15" spans="1:39" s="161" customFormat="1" ht="24.95" customHeight="1" x14ac:dyDescent="0.25">
      <c r="A15" s="135"/>
      <c r="B15" s="170" t="s">
        <v>93</v>
      </c>
      <c r="C15" s="171" t="s">
        <v>94</v>
      </c>
      <c r="D15" s="171" t="s">
        <v>95</v>
      </c>
      <c r="E15" s="172">
        <v>1</v>
      </c>
      <c r="F15" s="172">
        <v>3</v>
      </c>
      <c r="G15" s="172"/>
      <c r="H15" s="172">
        <v>4</v>
      </c>
      <c r="I15" s="162"/>
      <c r="J15" s="159" t="str">
        <f>IF(J$13=$H15,"DL","")</f>
        <v/>
      </c>
      <c r="K15" s="159" t="str">
        <f t="shared" si="0"/>
        <v/>
      </c>
      <c r="L15" s="159" t="str">
        <f t="shared" si="0"/>
        <v/>
      </c>
      <c r="M15" s="159" t="str">
        <f t="shared" si="0"/>
        <v>DL</v>
      </c>
      <c r="N15" s="159" t="str">
        <f t="shared" si="0"/>
        <v/>
      </c>
      <c r="O15" s="159" t="str">
        <f t="shared" si="0"/>
        <v/>
      </c>
      <c r="P15" s="159" t="str">
        <f t="shared" si="0"/>
        <v/>
      </c>
      <c r="Q15" s="159" t="str">
        <f t="shared" si="0"/>
        <v/>
      </c>
      <c r="R15" s="159" t="str">
        <f t="shared" si="0"/>
        <v/>
      </c>
      <c r="S15" s="159" t="str">
        <f t="shared" si="0"/>
        <v/>
      </c>
      <c r="T15" s="159" t="str">
        <f t="shared" si="0"/>
        <v/>
      </c>
      <c r="U15" s="159" t="str">
        <f t="shared" si="0"/>
        <v/>
      </c>
      <c r="V15" s="159" t="str">
        <f t="shared" si="0"/>
        <v/>
      </c>
      <c r="W15" s="159" t="str">
        <f t="shared" si="0"/>
        <v/>
      </c>
      <c r="X15" s="159" t="str">
        <f t="shared" si="1"/>
        <v/>
      </c>
      <c r="Y15" s="159" t="str">
        <f t="shared" si="1"/>
        <v/>
      </c>
      <c r="Z15" s="159" t="str">
        <f t="shared" si="1"/>
        <v/>
      </c>
      <c r="AA15" s="159" t="str">
        <f t="shared" si="1"/>
        <v/>
      </c>
      <c r="AB15" s="159" t="str">
        <f t="shared" si="1"/>
        <v/>
      </c>
      <c r="AC15" s="159" t="str">
        <f t="shared" si="1"/>
        <v/>
      </c>
      <c r="AD15" s="159" t="str">
        <f t="shared" si="1"/>
        <v/>
      </c>
      <c r="AE15" s="159" t="str">
        <f t="shared" si="1"/>
        <v/>
      </c>
      <c r="AF15" s="159" t="str">
        <f t="shared" si="1"/>
        <v/>
      </c>
      <c r="AG15" s="159" t="str">
        <f t="shared" si="1"/>
        <v/>
      </c>
      <c r="AH15" s="159" t="str">
        <f t="shared" si="1"/>
        <v/>
      </c>
      <c r="AI15" s="159" t="str">
        <f t="shared" si="1"/>
        <v/>
      </c>
      <c r="AJ15" s="159" t="str">
        <f t="shared" si="1"/>
        <v/>
      </c>
      <c r="AK15" s="159" t="str">
        <f t="shared" si="1"/>
        <v/>
      </c>
      <c r="AL15" s="159" t="str">
        <f t="shared" si="1"/>
        <v/>
      </c>
      <c r="AM15" s="159" t="str">
        <f t="shared" si="1"/>
        <v/>
      </c>
    </row>
    <row r="16" spans="1:39" s="161" customFormat="1" ht="24.95" customHeight="1" x14ac:dyDescent="0.25">
      <c r="A16" s="135"/>
      <c r="B16" s="170" t="s">
        <v>96</v>
      </c>
      <c r="C16" s="171"/>
      <c r="D16" s="171"/>
      <c r="E16" s="172"/>
      <c r="F16" s="172"/>
      <c r="G16" s="172"/>
      <c r="H16" s="172"/>
      <c r="I16" s="162"/>
      <c r="J16" s="159" t="str">
        <f t="shared" si="0"/>
        <v/>
      </c>
      <c r="K16" s="159" t="str">
        <f t="shared" si="0"/>
        <v/>
      </c>
      <c r="L16" s="159" t="str">
        <f t="shared" si="0"/>
        <v/>
      </c>
      <c r="M16" s="159" t="str">
        <f t="shared" si="0"/>
        <v/>
      </c>
      <c r="N16" s="159" t="str">
        <f t="shared" si="0"/>
        <v/>
      </c>
      <c r="O16" s="159" t="str">
        <f t="shared" si="0"/>
        <v/>
      </c>
      <c r="P16" s="159" t="str">
        <f t="shared" si="0"/>
        <v/>
      </c>
      <c r="Q16" s="159" t="str">
        <f t="shared" si="0"/>
        <v/>
      </c>
      <c r="R16" s="159" t="str">
        <f t="shared" si="0"/>
        <v/>
      </c>
      <c r="S16" s="159" t="str">
        <f t="shared" si="0"/>
        <v/>
      </c>
      <c r="T16" s="159" t="str">
        <f t="shared" si="0"/>
        <v/>
      </c>
      <c r="U16" s="159" t="str">
        <f t="shared" si="0"/>
        <v/>
      </c>
      <c r="V16" s="159" t="str">
        <f t="shared" si="0"/>
        <v/>
      </c>
      <c r="W16" s="159" t="str">
        <f t="shared" si="0"/>
        <v/>
      </c>
      <c r="X16" s="159" t="str">
        <f t="shared" si="1"/>
        <v/>
      </c>
      <c r="Y16" s="159" t="str">
        <f t="shared" si="1"/>
        <v/>
      </c>
      <c r="Z16" s="159" t="str">
        <f t="shared" si="1"/>
        <v/>
      </c>
      <c r="AA16" s="159" t="str">
        <f t="shared" si="1"/>
        <v/>
      </c>
      <c r="AB16" s="159" t="str">
        <f t="shared" si="1"/>
        <v/>
      </c>
      <c r="AC16" s="159" t="str">
        <f t="shared" si="1"/>
        <v/>
      </c>
      <c r="AD16" s="159" t="str">
        <f t="shared" si="1"/>
        <v/>
      </c>
      <c r="AE16" s="159" t="str">
        <f t="shared" si="1"/>
        <v/>
      </c>
      <c r="AF16" s="159" t="str">
        <f t="shared" si="1"/>
        <v/>
      </c>
      <c r="AG16" s="159" t="str">
        <f t="shared" si="1"/>
        <v/>
      </c>
      <c r="AH16" s="159" t="str">
        <f t="shared" si="1"/>
        <v/>
      </c>
      <c r="AI16" s="159" t="str">
        <f t="shared" si="1"/>
        <v/>
      </c>
      <c r="AJ16" s="159" t="str">
        <f t="shared" si="1"/>
        <v/>
      </c>
      <c r="AK16" s="159" t="str">
        <f t="shared" si="1"/>
        <v/>
      </c>
      <c r="AL16" s="159" t="str">
        <f t="shared" si="1"/>
        <v/>
      </c>
      <c r="AM16" s="159" t="str">
        <f t="shared" si="1"/>
        <v/>
      </c>
    </row>
    <row r="17" spans="1:39" s="161" customFormat="1" ht="24.95" customHeight="1" x14ac:dyDescent="0.25">
      <c r="A17" s="135"/>
      <c r="B17" s="173" t="s">
        <v>97</v>
      </c>
      <c r="C17" s="174"/>
      <c r="D17" s="174"/>
      <c r="E17" s="175"/>
      <c r="F17" s="175"/>
      <c r="G17" s="175"/>
      <c r="H17" s="175"/>
      <c r="I17" s="159" t="str">
        <f t="shared" ref="I17" si="2">IF(I$13=$H17,"DL","")</f>
        <v>DL</v>
      </c>
      <c r="J17" s="159" t="str">
        <f>IF(J$13=$H17,"DL","")</f>
        <v/>
      </c>
      <c r="K17" s="159" t="str">
        <f t="shared" si="0"/>
        <v/>
      </c>
      <c r="L17" s="159" t="str">
        <f t="shared" si="0"/>
        <v/>
      </c>
      <c r="M17" s="159" t="str">
        <f t="shared" si="0"/>
        <v/>
      </c>
      <c r="N17" s="159" t="str">
        <f t="shared" si="0"/>
        <v/>
      </c>
      <c r="O17" s="159" t="str">
        <f t="shared" si="0"/>
        <v/>
      </c>
      <c r="P17" s="159" t="str">
        <f t="shared" si="0"/>
        <v/>
      </c>
      <c r="Q17" s="159" t="str">
        <f t="shared" si="0"/>
        <v/>
      </c>
      <c r="R17" s="159" t="str">
        <f t="shared" si="0"/>
        <v/>
      </c>
      <c r="S17" s="159" t="str">
        <f t="shared" si="0"/>
        <v/>
      </c>
      <c r="T17" s="159" t="str">
        <f t="shared" si="0"/>
        <v/>
      </c>
      <c r="U17" s="159" t="str">
        <f t="shared" si="0"/>
        <v/>
      </c>
      <c r="V17" s="159" t="str">
        <f t="shared" si="0"/>
        <v/>
      </c>
      <c r="W17" s="159" t="str">
        <f t="shared" si="0"/>
        <v/>
      </c>
      <c r="X17" s="159" t="str">
        <f t="shared" si="1"/>
        <v/>
      </c>
      <c r="Y17" s="159" t="str">
        <f t="shared" si="1"/>
        <v/>
      </c>
      <c r="Z17" s="159" t="str">
        <f t="shared" si="1"/>
        <v/>
      </c>
      <c r="AA17" s="159" t="str">
        <f t="shared" si="1"/>
        <v/>
      </c>
      <c r="AB17" s="159" t="str">
        <f t="shared" si="1"/>
        <v/>
      </c>
      <c r="AC17" s="159" t="str">
        <f t="shared" si="1"/>
        <v/>
      </c>
      <c r="AD17" s="159" t="str">
        <f t="shared" si="1"/>
        <v/>
      </c>
      <c r="AE17" s="159" t="str">
        <f t="shared" si="1"/>
        <v/>
      </c>
      <c r="AF17" s="159" t="str">
        <f t="shared" si="1"/>
        <v/>
      </c>
      <c r="AG17" s="159" t="str">
        <f t="shared" si="1"/>
        <v/>
      </c>
      <c r="AH17" s="159" t="str">
        <f t="shared" si="1"/>
        <v/>
      </c>
      <c r="AI17" s="159" t="str">
        <f t="shared" si="1"/>
        <v/>
      </c>
      <c r="AJ17" s="159" t="str">
        <f t="shared" si="1"/>
        <v/>
      </c>
      <c r="AK17" s="159" t="str">
        <f t="shared" si="1"/>
        <v/>
      </c>
      <c r="AL17" s="159" t="str">
        <f t="shared" si="1"/>
        <v/>
      </c>
      <c r="AM17" s="159" t="str">
        <f t="shared" si="1"/>
        <v/>
      </c>
    </row>
    <row r="18" spans="1:39" s="161" customFormat="1" ht="24.95" customHeight="1" x14ac:dyDescent="0.25">
      <c r="A18" s="135"/>
      <c r="B18" s="173" t="s">
        <v>98</v>
      </c>
      <c r="C18" s="174"/>
      <c r="D18" s="174"/>
      <c r="E18" s="175"/>
      <c r="F18" s="175"/>
      <c r="G18" s="175"/>
      <c r="H18" s="175"/>
      <c r="I18" s="162"/>
      <c r="J18" s="159" t="str">
        <f t="shared" si="0"/>
        <v/>
      </c>
      <c r="K18" s="159" t="str">
        <f t="shared" si="0"/>
        <v/>
      </c>
      <c r="L18" s="159" t="str">
        <f t="shared" si="0"/>
        <v/>
      </c>
      <c r="M18" s="159" t="str">
        <f t="shared" si="0"/>
        <v/>
      </c>
      <c r="N18" s="159" t="str">
        <f t="shared" si="0"/>
        <v/>
      </c>
      <c r="O18" s="159" t="str">
        <f t="shared" si="0"/>
        <v/>
      </c>
      <c r="P18" s="159" t="str">
        <f t="shared" si="0"/>
        <v/>
      </c>
      <c r="Q18" s="159" t="str">
        <f t="shared" si="0"/>
        <v/>
      </c>
      <c r="R18" s="159" t="str">
        <f t="shared" si="0"/>
        <v/>
      </c>
      <c r="S18" s="159" t="str">
        <f t="shared" si="0"/>
        <v/>
      </c>
      <c r="T18" s="159" t="str">
        <f t="shared" si="0"/>
        <v/>
      </c>
      <c r="U18" s="159" t="str">
        <f t="shared" si="0"/>
        <v/>
      </c>
      <c r="V18" s="159" t="str">
        <f t="shared" si="0"/>
        <v/>
      </c>
      <c r="W18" s="159" t="str">
        <f t="shared" si="0"/>
        <v/>
      </c>
      <c r="X18" s="159" t="str">
        <f t="shared" si="1"/>
        <v/>
      </c>
      <c r="Y18" s="159" t="str">
        <f t="shared" si="1"/>
        <v/>
      </c>
      <c r="Z18" s="159" t="str">
        <f t="shared" si="1"/>
        <v/>
      </c>
      <c r="AA18" s="159" t="str">
        <f t="shared" si="1"/>
        <v/>
      </c>
      <c r="AB18" s="159" t="str">
        <f t="shared" si="1"/>
        <v/>
      </c>
      <c r="AC18" s="159" t="str">
        <f t="shared" si="1"/>
        <v/>
      </c>
      <c r="AD18" s="159" t="str">
        <f t="shared" si="1"/>
        <v/>
      </c>
      <c r="AE18" s="159" t="str">
        <f t="shared" si="1"/>
        <v/>
      </c>
      <c r="AF18" s="159" t="str">
        <f t="shared" si="1"/>
        <v/>
      </c>
      <c r="AG18" s="159" t="str">
        <f t="shared" si="1"/>
        <v/>
      </c>
      <c r="AH18" s="159" t="str">
        <f t="shared" si="1"/>
        <v/>
      </c>
      <c r="AI18" s="159" t="str">
        <f t="shared" si="1"/>
        <v/>
      </c>
      <c r="AJ18" s="159" t="str">
        <f t="shared" si="1"/>
        <v/>
      </c>
      <c r="AK18" s="159" t="str">
        <f t="shared" si="1"/>
        <v/>
      </c>
      <c r="AL18" s="159" t="str">
        <f t="shared" si="1"/>
        <v/>
      </c>
      <c r="AM18" s="159" t="str">
        <f t="shared" si="1"/>
        <v/>
      </c>
    </row>
    <row r="19" spans="1:39" s="161" customFormat="1" ht="24.95" customHeight="1" x14ac:dyDescent="0.25">
      <c r="A19" s="135"/>
      <c r="B19" s="173" t="s">
        <v>99</v>
      </c>
      <c r="C19" s="174"/>
      <c r="D19" s="177"/>
      <c r="E19" s="175"/>
      <c r="F19" s="175"/>
      <c r="G19" s="175"/>
      <c r="H19" s="175"/>
      <c r="I19" s="162"/>
      <c r="J19" s="159" t="str">
        <f t="shared" si="0"/>
        <v/>
      </c>
      <c r="K19" s="159" t="str">
        <f t="shared" si="0"/>
        <v/>
      </c>
      <c r="L19" s="159" t="str">
        <f t="shared" si="0"/>
        <v/>
      </c>
      <c r="M19" s="159" t="str">
        <f t="shared" si="0"/>
        <v/>
      </c>
      <c r="N19" s="159" t="str">
        <f t="shared" si="0"/>
        <v/>
      </c>
      <c r="O19" s="159" t="str">
        <f t="shared" si="0"/>
        <v/>
      </c>
      <c r="P19" s="159" t="str">
        <f t="shared" si="0"/>
        <v/>
      </c>
      <c r="Q19" s="159" t="str">
        <f t="shared" si="0"/>
        <v/>
      </c>
      <c r="R19" s="159" t="str">
        <f t="shared" si="0"/>
        <v/>
      </c>
      <c r="S19" s="159" t="str">
        <f t="shared" si="0"/>
        <v/>
      </c>
      <c r="T19" s="159" t="str">
        <f t="shared" si="0"/>
        <v/>
      </c>
      <c r="U19" s="159" t="str">
        <f t="shared" si="0"/>
        <v/>
      </c>
      <c r="V19" s="159" t="str">
        <f t="shared" si="0"/>
        <v/>
      </c>
      <c r="W19" s="159" t="str">
        <f t="shared" si="0"/>
        <v/>
      </c>
      <c r="X19" s="159" t="str">
        <f t="shared" si="1"/>
        <v/>
      </c>
      <c r="Y19" s="159" t="str">
        <f t="shared" si="1"/>
        <v/>
      </c>
      <c r="Z19" s="159" t="str">
        <f t="shared" si="1"/>
        <v/>
      </c>
      <c r="AA19" s="159" t="str">
        <f t="shared" si="1"/>
        <v/>
      </c>
      <c r="AB19" s="159" t="str">
        <f t="shared" si="1"/>
        <v/>
      </c>
      <c r="AC19" s="159" t="str">
        <f t="shared" si="1"/>
        <v/>
      </c>
      <c r="AD19" s="159" t="str">
        <f t="shared" si="1"/>
        <v/>
      </c>
      <c r="AE19" s="159" t="str">
        <f t="shared" si="1"/>
        <v/>
      </c>
      <c r="AF19" s="159" t="str">
        <f t="shared" si="1"/>
        <v/>
      </c>
      <c r="AG19" s="159" t="str">
        <f t="shared" si="1"/>
        <v/>
      </c>
      <c r="AH19" s="159" t="str">
        <f t="shared" si="1"/>
        <v/>
      </c>
      <c r="AI19" s="159" t="str">
        <f t="shared" si="1"/>
        <v/>
      </c>
      <c r="AJ19" s="159" t="str">
        <f t="shared" si="1"/>
        <v/>
      </c>
      <c r="AK19" s="159" t="str">
        <f t="shared" si="1"/>
        <v/>
      </c>
      <c r="AL19" s="159" t="str">
        <f t="shared" si="1"/>
        <v/>
      </c>
      <c r="AM19" s="159" t="str">
        <f t="shared" si="1"/>
        <v/>
      </c>
    </row>
    <row r="20" spans="1:39" s="161" customFormat="1" ht="24.95" customHeight="1" x14ac:dyDescent="0.25">
      <c r="A20" s="135"/>
      <c r="B20" s="176">
        <v>2</v>
      </c>
      <c r="C20" s="171"/>
      <c r="D20" s="171"/>
      <c r="E20" s="172"/>
      <c r="F20" s="172"/>
      <c r="G20" s="172"/>
      <c r="H20" s="172"/>
      <c r="I20" s="162"/>
      <c r="J20" s="162" t="str">
        <f>IF(J$13=$H20,"DL","")</f>
        <v/>
      </c>
      <c r="K20" s="162" t="str">
        <f t="shared" si="0"/>
        <v/>
      </c>
      <c r="L20" s="162" t="str">
        <f t="shared" si="0"/>
        <v/>
      </c>
      <c r="M20" s="162" t="str">
        <f t="shared" si="0"/>
        <v/>
      </c>
      <c r="N20" s="162" t="str">
        <f t="shared" si="0"/>
        <v/>
      </c>
      <c r="O20" s="162" t="str">
        <f t="shared" si="0"/>
        <v/>
      </c>
      <c r="P20" s="162" t="str">
        <f t="shared" si="0"/>
        <v/>
      </c>
      <c r="Q20" s="162" t="str">
        <f t="shared" si="0"/>
        <v/>
      </c>
      <c r="R20" s="162" t="str">
        <f t="shared" si="0"/>
        <v/>
      </c>
      <c r="S20" s="162" t="str">
        <f t="shared" si="0"/>
        <v/>
      </c>
      <c r="T20" s="162" t="str">
        <f t="shared" si="0"/>
        <v/>
      </c>
      <c r="U20" s="162" t="str">
        <f t="shared" si="0"/>
        <v/>
      </c>
      <c r="V20" s="162" t="str">
        <f t="shared" si="0"/>
        <v/>
      </c>
      <c r="W20" s="162" t="str">
        <f t="shared" si="0"/>
        <v/>
      </c>
      <c r="X20" s="162" t="str">
        <f t="shared" si="1"/>
        <v/>
      </c>
      <c r="Y20" s="162" t="str">
        <f t="shared" si="1"/>
        <v/>
      </c>
      <c r="Z20" s="162" t="str">
        <f t="shared" si="1"/>
        <v/>
      </c>
      <c r="AA20" s="162" t="str">
        <f t="shared" si="1"/>
        <v/>
      </c>
      <c r="AB20" s="162" t="str">
        <f t="shared" si="1"/>
        <v/>
      </c>
      <c r="AC20" s="162" t="str">
        <f t="shared" si="1"/>
        <v/>
      </c>
      <c r="AD20" s="162" t="str">
        <f t="shared" si="1"/>
        <v/>
      </c>
      <c r="AE20" s="162" t="str">
        <f t="shared" si="1"/>
        <v/>
      </c>
      <c r="AF20" s="162" t="str">
        <f t="shared" si="1"/>
        <v/>
      </c>
      <c r="AG20" s="162" t="str">
        <f t="shared" si="1"/>
        <v/>
      </c>
      <c r="AH20" s="162" t="str">
        <f t="shared" si="1"/>
        <v/>
      </c>
      <c r="AI20" s="162" t="str">
        <f t="shared" si="1"/>
        <v/>
      </c>
      <c r="AJ20" s="162" t="str">
        <f t="shared" si="1"/>
        <v/>
      </c>
      <c r="AK20" s="162" t="str">
        <f t="shared" si="1"/>
        <v/>
      </c>
      <c r="AL20" s="162" t="str">
        <f t="shared" si="1"/>
        <v/>
      </c>
      <c r="AM20" s="162" t="str">
        <f t="shared" si="1"/>
        <v/>
      </c>
    </row>
    <row r="21" spans="1:39" s="161" customFormat="1" ht="24.95" customHeight="1" x14ac:dyDescent="0.25">
      <c r="A21" s="135"/>
      <c r="B21" s="170" t="s">
        <v>100</v>
      </c>
      <c r="C21" s="171"/>
      <c r="D21" s="171"/>
      <c r="E21" s="172"/>
      <c r="F21" s="172"/>
      <c r="G21" s="172"/>
      <c r="H21" s="172"/>
      <c r="I21" s="162"/>
      <c r="J21" s="162" t="str">
        <f t="shared" ref="J21:J26" si="3">IF(J$13=$H21,"DL","")</f>
        <v/>
      </c>
      <c r="K21" s="162" t="str">
        <f t="shared" si="0"/>
        <v/>
      </c>
      <c r="L21" s="162" t="str">
        <f t="shared" si="0"/>
        <v/>
      </c>
      <c r="M21" s="162" t="str">
        <f t="shared" si="0"/>
        <v/>
      </c>
      <c r="N21" s="162" t="str">
        <f t="shared" si="0"/>
        <v/>
      </c>
      <c r="O21" s="162" t="str">
        <f t="shared" si="0"/>
        <v/>
      </c>
      <c r="P21" s="162" t="str">
        <f t="shared" si="0"/>
        <v/>
      </c>
      <c r="Q21" s="162" t="str">
        <f t="shared" si="0"/>
        <v/>
      </c>
      <c r="R21" s="162" t="str">
        <f t="shared" si="0"/>
        <v/>
      </c>
      <c r="S21" s="162" t="str">
        <f t="shared" si="0"/>
        <v/>
      </c>
      <c r="T21" s="162" t="str">
        <f t="shared" si="0"/>
        <v/>
      </c>
      <c r="U21" s="162" t="str">
        <f t="shared" si="0"/>
        <v/>
      </c>
      <c r="V21" s="162" t="str">
        <f t="shared" si="0"/>
        <v/>
      </c>
      <c r="W21" s="162" t="str">
        <f t="shared" si="0"/>
        <v/>
      </c>
      <c r="X21" s="162" t="str">
        <f t="shared" si="1"/>
        <v/>
      </c>
      <c r="Y21" s="162" t="str">
        <f t="shared" si="1"/>
        <v/>
      </c>
      <c r="Z21" s="162" t="str">
        <f t="shared" si="1"/>
        <v/>
      </c>
      <c r="AA21" s="162" t="str">
        <f t="shared" si="1"/>
        <v/>
      </c>
      <c r="AB21" s="162" t="str">
        <f t="shared" si="1"/>
        <v/>
      </c>
      <c r="AC21" s="162" t="str">
        <f t="shared" si="1"/>
        <v/>
      </c>
      <c r="AD21" s="162" t="str">
        <f t="shared" si="1"/>
        <v/>
      </c>
      <c r="AE21" s="162" t="str">
        <f t="shared" si="1"/>
        <v/>
      </c>
      <c r="AF21" s="162" t="str">
        <f t="shared" si="1"/>
        <v/>
      </c>
      <c r="AG21" s="162" t="str">
        <f t="shared" si="1"/>
        <v/>
      </c>
      <c r="AH21" s="162" t="str">
        <f t="shared" si="1"/>
        <v/>
      </c>
      <c r="AI21" s="162" t="str">
        <f t="shared" si="1"/>
        <v/>
      </c>
      <c r="AJ21" s="162" t="str">
        <f t="shared" si="1"/>
        <v/>
      </c>
      <c r="AK21" s="162" t="str">
        <f t="shared" si="1"/>
        <v/>
      </c>
      <c r="AL21" s="162" t="str">
        <f t="shared" si="1"/>
        <v/>
      </c>
      <c r="AM21" s="162" t="str">
        <f t="shared" si="1"/>
        <v/>
      </c>
    </row>
    <row r="22" spans="1:39" s="161" customFormat="1" ht="24.95" customHeight="1" x14ac:dyDescent="0.25">
      <c r="A22" s="135"/>
      <c r="B22" s="170" t="s">
        <v>101</v>
      </c>
      <c r="C22" s="171"/>
      <c r="D22" s="171"/>
      <c r="E22" s="172"/>
      <c r="F22" s="172"/>
      <c r="G22" s="172"/>
      <c r="H22" s="172"/>
      <c r="I22" s="162"/>
      <c r="J22" s="162" t="str">
        <f t="shared" si="3"/>
        <v/>
      </c>
      <c r="K22" s="162" t="str">
        <f t="shared" si="0"/>
        <v/>
      </c>
      <c r="L22" s="162" t="str">
        <f t="shared" si="0"/>
        <v/>
      </c>
      <c r="M22" s="162" t="str">
        <f t="shared" si="0"/>
        <v/>
      </c>
      <c r="N22" s="162" t="str">
        <f t="shared" si="0"/>
        <v/>
      </c>
      <c r="O22" s="162" t="str">
        <f t="shared" si="0"/>
        <v/>
      </c>
      <c r="P22" s="162" t="str">
        <f t="shared" si="0"/>
        <v/>
      </c>
      <c r="Q22" s="162" t="str">
        <f t="shared" si="0"/>
        <v/>
      </c>
      <c r="R22" s="162" t="str">
        <f t="shared" si="0"/>
        <v/>
      </c>
      <c r="S22" s="162" t="str">
        <f t="shared" si="0"/>
        <v/>
      </c>
      <c r="T22" s="162" t="str">
        <f t="shared" si="0"/>
        <v/>
      </c>
      <c r="U22" s="162" t="str">
        <f t="shared" si="0"/>
        <v/>
      </c>
      <c r="V22" s="162" t="str">
        <f t="shared" si="0"/>
        <v/>
      </c>
      <c r="W22" s="162" t="str">
        <f t="shared" si="0"/>
        <v/>
      </c>
      <c r="X22" s="162" t="str">
        <f t="shared" si="0"/>
        <v/>
      </c>
      <c r="Y22" s="162" t="str">
        <f t="shared" si="0"/>
        <v/>
      </c>
      <c r="Z22" s="162" t="str">
        <f t="shared" ref="Z22:AM23" si="4">IF(Z$13=$H22,"DL","")</f>
        <v/>
      </c>
      <c r="AA22" s="162" t="str">
        <f t="shared" si="4"/>
        <v/>
      </c>
      <c r="AB22" s="162" t="str">
        <f t="shared" si="4"/>
        <v/>
      </c>
      <c r="AC22" s="162" t="str">
        <f t="shared" si="4"/>
        <v/>
      </c>
      <c r="AD22" s="162" t="str">
        <f t="shared" si="4"/>
        <v/>
      </c>
      <c r="AE22" s="162" t="str">
        <f t="shared" si="4"/>
        <v/>
      </c>
      <c r="AF22" s="162" t="str">
        <f t="shared" si="4"/>
        <v/>
      </c>
      <c r="AG22" s="162" t="str">
        <f t="shared" si="4"/>
        <v/>
      </c>
      <c r="AH22" s="162" t="str">
        <f t="shared" si="4"/>
        <v/>
      </c>
      <c r="AI22" s="162" t="str">
        <f t="shared" si="4"/>
        <v/>
      </c>
      <c r="AJ22" s="162" t="str">
        <f t="shared" si="4"/>
        <v/>
      </c>
      <c r="AK22" s="162" t="str">
        <f t="shared" si="4"/>
        <v/>
      </c>
      <c r="AL22" s="162" t="str">
        <f t="shared" si="4"/>
        <v/>
      </c>
      <c r="AM22" s="162" t="str">
        <f t="shared" si="4"/>
        <v/>
      </c>
    </row>
    <row r="23" spans="1:39" s="161" customFormat="1" ht="24.95" customHeight="1" x14ac:dyDescent="0.25">
      <c r="A23" s="135"/>
      <c r="B23" s="170" t="s">
        <v>102</v>
      </c>
      <c r="C23" s="171"/>
      <c r="D23" s="171"/>
      <c r="E23" s="172"/>
      <c r="F23" s="172"/>
      <c r="G23" s="172"/>
      <c r="H23" s="172"/>
      <c r="I23" s="162"/>
      <c r="J23" s="162" t="str">
        <f t="shared" si="3"/>
        <v/>
      </c>
      <c r="K23" s="162" t="str">
        <f t="shared" si="0"/>
        <v/>
      </c>
      <c r="L23" s="162" t="str">
        <f t="shared" si="0"/>
        <v/>
      </c>
      <c r="M23" s="162" t="str">
        <f t="shared" si="0"/>
        <v/>
      </c>
      <c r="N23" s="162" t="str">
        <f t="shared" si="0"/>
        <v/>
      </c>
      <c r="O23" s="162" t="str">
        <f t="shared" si="0"/>
        <v/>
      </c>
      <c r="P23" s="162" t="str">
        <f t="shared" si="0"/>
        <v/>
      </c>
      <c r="Q23" s="162" t="str">
        <f t="shared" si="0"/>
        <v/>
      </c>
      <c r="R23" s="162" t="str">
        <f t="shared" si="0"/>
        <v/>
      </c>
      <c r="S23" s="162" t="str">
        <f t="shared" si="0"/>
        <v/>
      </c>
      <c r="T23" s="162" t="str">
        <f t="shared" si="0"/>
        <v/>
      </c>
      <c r="U23" s="162" t="str">
        <f t="shared" si="0"/>
        <v/>
      </c>
      <c r="V23" s="162" t="str">
        <f t="shared" si="0"/>
        <v/>
      </c>
      <c r="W23" s="162" t="str">
        <f t="shared" si="0"/>
        <v/>
      </c>
      <c r="X23" s="162" t="str">
        <f t="shared" si="0"/>
        <v/>
      </c>
      <c r="Y23" s="162" t="str">
        <f t="shared" si="0"/>
        <v/>
      </c>
      <c r="Z23" s="162" t="str">
        <f t="shared" si="4"/>
        <v/>
      </c>
      <c r="AA23" s="162" t="str">
        <f t="shared" si="4"/>
        <v/>
      </c>
      <c r="AB23" s="162" t="str">
        <f t="shared" si="4"/>
        <v/>
      </c>
      <c r="AC23" s="162" t="str">
        <f t="shared" si="4"/>
        <v/>
      </c>
      <c r="AD23" s="162" t="str">
        <f t="shared" si="4"/>
        <v/>
      </c>
      <c r="AE23" s="162" t="str">
        <f t="shared" si="4"/>
        <v/>
      </c>
      <c r="AF23" s="162" t="str">
        <f t="shared" si="4"/>
        <v/>
      </c>
      <c r="AG23" s="162" t="str">
        <f t="shared" si="4"/>
        <v/>
      </c>
      <c r="AH23" s="162" t="str">
        <f t="shared" si="4"/>
        <v/>
      </c>
      <c r="AI23" s="162" t="str">
        <f t="shared" si="4"/>
        <v/>
      </c>
      <c r="AJ23" s="162" t="str">
        <f t="shared" si="4"/>
        <v/>
      </c>
      <c r="AK23" s="162" t="str">
        <f t="shared" si="4"/>
        <v/>
      </c>
      <c r="AL23" s="162" t="str">
        <f t="shared" si="4"/>
        <v/>
      </c>
      <c r="AM23" s="162" t="str">
        <f t="shared" si="4"/>
        <v/>
      </c>
    </row>
    <row r="24" spans="1:39" s="161" customFormat="1" ht="24.95" customHeight="1" x14ac:dyDescent="0.25">
      <c r="A24" s="135"/>
      <c r="B24" s="170" t="s">
        <v>103</v>
      </c>
      <c r="C24" s="171"/>
      <c r="D24" s="171"/>
      <c r="E24" s="172"/>
      <c r="F24" s="172"/>
      <c r="G24" s="172"/>
      <c r="H24" s="17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</row>
    <row r="25" spans="1:39" s="161" customFormat="1" ht="24.95" customHeight="1" x14ac:dyDescent="0.25">
      <c r="A25" s="135"/>
      <c r="B25" s="170" t="s">
        <v>104</v>
      </c>
      <c r="C25" s="171"/>
      <c r="D25" s="171"/>
      <c r="E25" s="172"/>
      <c r="F25" s="172"/>
      <c r="G25" s="172"/>
      <c r="H25" s="172"/>
      <c r="I25" s="162"/>
      <c r="J25" s="162" t="str">
        <f t="shared" si="3"/>
        <v/>
      </c>
      <c r="K25" s="162" t="str">
        <f t="shared" si="0"/>
        <v/>
      </c>
      <c r="L25" s="162" t="str">
        <f t="shared" si="0"/>
        <v/>
      </c>
      <c r="M25" s="162" t="str">
        <f t="shared" si="0"/>
        <v/>
      </c>
      <c r="N25" s="162" t="str">
        <f t="shared" si="0"/>
        <v/>
      </c>
      <c r="O25" s="162" t="str">
        <f t="shared" si="0"/>
        <v/>
      </c>
      <c r="P25" s="162" t="str">
        <f t="shared" si="0"/>
        <v/>
      </c>
      <c r="Q25" s="162" t="str">
        <f t="shared" si="0"/>
        <v/>
      </c>
      <c r="R25" s="162" t="str">
        <f t="shared" si="0"/>
        <v/>
      </c>
      <c r="S25" s="162" t="str">
        <f t="shared" si="0"/>
        <v/>
      </c>
      <c r="T25" s="162" t="str">
        <f t="shared" si="0"/>
        <v/>
      </c>
      <c r="U25" s="162" t="str">
        <f t="shared" si="0"/>
        <v/>
      </c>
      <c r="V25" s="162" t="str">
        <f t="shared" si="0"/>
        <v/>
      </c>
      <c r="W25" s="162" t="str">
        <f t="shared" si="0"/>
        <v/>
      </c>
      <c r="X25" s="162" t="str">
        <f t="shared" si="0"/>
        <v/>
      </c>
      <c r="Y25" s="162" t="str">
        <f t="shared" si="0"/>
        <v/>
      </c>
      <c r="Z25" s="162" t="str">
        <f t="shared" ref="Z25:AM32" si="5">IF(Z$13=$H25,"DL","")</f>
        <v/>
      </c>
      <c r="AA25" s="162" t="str">
        <f t="shared" si="5"/>
        <v/>
      </c>
      <c r="AB25" s="162" t="str">
        <f t="shared" si="5"/>
        <v/>
      </c>
      <c r="AC25" s="162" t="str">
        <f t="shared" si="5"/>
        <v/>
      </c>
      <c r="AD25" s="162" t="str">
        <f t="shared" si="5"/>
        <v/>
      </c>
      <c r="AE25" s="162" t="str">
        <f t="shared" si="5"/>
        <v/>
      </c>
      <c r="AF25" s="162" t="str">
        <f t="shared" si="5"/>
        <v/>
      </c>
      <c r="AG25" s="162" t="str">
        <f t="shared" si="5"/>
        <v/>
      </c>
      <c r="AH25" s="162" t="str">
        <f t="shared" si="5"/>
        <v/>
      </c>
      <c r="AI25" s="162" t="str">
        <f t="shared" si="5"/>
        <v/>
      </c>
      <c r="AJ25" s="162" t="str">
        <f t="shared" si="5"/>
        <v/>
      </c>
      <c r="AK25" s="162" t="str">
        <f t="shared" si="5"/>
        <v/>
      </c>
      <c r="AL25" s="162" t="str">
        <f t="shared" si="5"/>
        <v/>
      </c>
      <c r="AM25" s="162" t="str">
        <f t="shared" si="5"/>
        <v/>
      </c>
    </row>
    <row r="26" spans="1:39" s="161" customFormat="1" ht="24.95" customHeight="1" x14ac:dyDescent="0.25">
      <c r="A26" s="135"/>
      <c r="B26" s="170" t="s">
        <v>105</v>
      </c>
      <c r="C26" s="171"/>
      <c r="D26" s="171"/>
      <c r="E26" s="172"/>
      <c r="F26" s="172"/>
      <c r="G26" s="172"/>
      <c r="H26" s="172"/>
      <c r="I26" s="162"/>
      <c r="J26" s="162" t="str">
        <f t="shared" si="3"/>
        <v/>
      </c>
      <c r="K26" s="162" t="str">
        <f t="shared" si="0"/>
        <v/>
      </c>
      <c r="L26" s="162" t="str">
        <f t="shared" si="0"/>
        <v/>
      </c>
      <c r="M26" s="162" t="str">
        <f t="shared" si="0"/>
        <v/>
      </c>
      <c r="N26" s="162" t="str">
        <f t="shared" si="0"/>
        <v/>
      </c>
      <c r="O26" s="162" t="str">
        <f t="shared" si="0"/>
        <v/>
      </c>
      <c r="P26" s="162" t="str">
        <f t="shared" si="0"/>
        <v/>
      </c>
      <c r="Q26" s="162" t="str">
        <f t="shared" si="0"/>
        <v/>
      </c>
      <c r="R26" s="162" t="str">
        <f t="shared" si="0"/>
        <v/>
      </c>
      <c r="S26" s="162" t="str">
        <f t="shared" si="0"/>
        <v/>
      </c>
      <c r="T26" s="162" t="str">
        <f t="shared" si="0"/>
        <v/>
      </c>
      <c r="U26" s="162" t="str">
        <f t="shared" si="0"/>
        <v/>
      </c>
      <c r="V26" s="162" t="str">
        <f t="shared" si="0"/>
        <v/>
      </c>
      <c r="W26" s="162" t="str">
        <f t="shared" si="0"/>
        <v/>
      </c>
      <c r="X26" s="162" t="str">
        <f t="shared" si="0"/>
        <v/>
      </c>
      <c r="Y26" s="162" t="str">
        <f t="shared" si="0"/>
        <v/>
      </c>
      <c r="Z26" s="162" t="str">
        <f t="shared" si="5"/>
        <v/>
      </c>
      <c r="AA26" s="162" t="str">
        <f t="shared" si="5"/>
        <v/>
      </c>
      <c r="AB26" s="162" t="str">
        <f t="shared" si="5"/>
        <v/>
      </c>
      <c r="AC26" s="162" t="str">
        <f t="shared" si="5"/>
        <v/>
      </c>
      <c r="AD26" s="162" t="str">
        <f t="shared" si="5"/>
        <v/>
      </c>
      <c r="AE26" s="162" t="str">
        <f t="shared" si="5"/>
        <v/>
      </c>
      <c r="AF26" s="162" t="str">
        <f t="shared" si="5"/>
        <v/>
      </c>
      <c r="AG26" s="162" t="str">
        <f t="shared" si="5"/>
        <v/>
      </c>
      <c r="AH26" s="162" t="str">
        <f t="shared" si="5"/>
        <v/>
      </c>
      <c r="AI26" s="162" t="str">
        <f t="shared" si="5"/>
        <v/>
      </c>
      <c r="AJ26" s="162" t="str">
        <f t="shared" si="5"/>
        <v/>
      </c>
      <c r="AK26" s="162" t="str">
        <f t="shared" si="5"/>
        <v/>
      </c>
      <c r="AL26" s="162" t="str">
        <f t="shared" si="5"/>
        <v/>
      </c>
      <c r="AM26" s="162" t="str">
        <f t="shared" si="5"/>
        <v/>
      </c>
    </row>
    <row r="27" spans="1:39" s="161" customFormat="1" ht="24.95" customHeight="1" x14ac:dyDescent="0.25">
      <c r="A27" s="135"/>
      <c r="B27" s="173"/>
      <c r="C27" s="174"/>
      <c r="D27" s="174"/>
      <c r="E27" s="175"/>
      <c r="F27" s="175"/>
      <c r="G27" s="175"/>
      <c r="H27" s="175"/>
      <c r="I27" s="162"/>
      <c r="J27" s="162" t="str">
        <f>IF(J$13=$H27,"DL","")</f>
        <v/>
      </c>
      <c r="K27" s="162" t="str">
        <f t="shared" si="0"/>
        <v/>
      </c>
      <c r="L27" s="162" t="str">
        <f t="shared" si="0"/>
        <v/>
      </c>
      <c r="M27" s="162" t="str">
        <f t="shared" si="0"/>
        <v/>
      </c>
      <c r="N27" s="162" t="str">
        <f t="shared" si="0"/>
        <v/>
      </c>
      <c r="O27" s="162" t="str">
        <f t="shared" si="0"/>
        <v/>
      </c>
      <c r="P27" s="162" t="str">
        <f t="shared" si="0"/>
        <v/>
      </c>
      <c r="Q27" s="162" t="str">
        <f t="shared" si="0"/>
        <v/>
      </c>
      <c r="R27" s="162" t="str">
        <f t="shared" si="0"/>
        <v/>
      </c>
      <c r="S27" s="162" t="str">
        <f t="shared" si="0"/>
        <v/>
      </c>
      <c r="T27" s="162" t="str">
        <f t="shared" si="0"/>
        <v/>
      </c>
      <c r="U27" s="162" t="str">
        <f t="shared" si="0"/>
        <v/>
      </c>
      <c r="V27" s="162" t="str">
        <f t="shared" si="0"/>
        <v/>
      </c>
      <c r="W27" s="162" t="str">
        <f t="shared" si="0"/>
        <v/>
      </c>
      <c r="X27" s="162" t="str">
        <f t="shared" si="0"/>
        <v/>
      </c>
      <c r="Y27" s="162" t="str">
        <f t="shared" si="0"/>
        <v/>
      </c>
      <c r="Z27" s="162" t="str">
        <f t="shared" si="5"/>
        <v/>
      </c>
      <c r="AA27" s="162" t="str">
        <f t="shared" si="5"/>
        <v/>
      </c>
      <c r="AB27" s="162" t="str">
        <f t="shared" si="5"/>
        <v/>
      </c>
      <c r="AC27" s="162" t="str">
        <f t="shared" si="5"/>
        <v/>
      </c>
      <c r="AD27" s="162" t="str">
        <f t="shared" si="5"/>
        <v/>
      </c>
      <c r="AE27" s="162" t="str">
        <f t="shared" si="5"/>
        <v/>
      </c>
      <c r="AF27" s="162" t="str">
        <f t="shared" si="5"/>
        <v/>
      </c>
      <c r="AG27" s="162" t="str">
        <f t="shared" si="5"/>
        <v/>
      </c>
      <c r="AH27" s="162" t="str">
        <f t="shared" si="5"/>
        <v/>
      </c>
      <c r="AI27" s="162" t="str">
        <f t="shared" si="5"/>
        <v/>
      </c>
      <c r="AJ27" s="162" t="str">
        <f t="shared" si="5"/>
        <v/>
      </c>
      <c r="AK27" s="162" t="str">
        <f t="shared" si="5"/>
        <v/>
      </c>
      <c r="AL27" s="162" t="str">
        <f t="shared" si="5"/>
        <v/>
      </c>
      <c r="AM27" s="162" t="str">
        <f t="shared" si="5"/>
        <v/>
      </c>
    </row>
    <row r="28" spans="1:39" s="161" customFormat="1" ht="24.95" customHeight="1" x14ac:dyDescent="0.25">
      <c r="A28" s="135"/>
      <c r="B28" s="173"/>
      <c r="C28" s="174"/>
      <c r="D28" s="174"/>
      <c r="E28" s="175"/>
      <c r="F28" s="175"/>
      <c r="G28" s="175"/>
      <c r="H28" s="175"/>
      <c r="I28" s="162"/>
      <c r="J28" s="162" t="str">
        <f t="shared" ref="J28:Y43" si="6">IF(J$13=$H28,"DL","")</f>
        <v/>
      </c>
      <c r="K28" s="162" t="str">
        <f t="shared" si="0"/>
        <v/>
      </c>
      <c r="L28" s="162" t="str">
        <f t="shared" si="0"/>
        <v/>
      </c>
      <c r="M28" s="162" t="str">
        <f t="shared" si="0"/>
        <v/>
      </c>
      <c r="N28" s="162" t="str">
        <f t="shared" si="0"/>
        <v/>
      </c>
      <c r="O28" s="162" t="str">
        <f t="shared" si="0"/>
        <v/>
      </c>
      <c r="P28" s="162" t="str">
        <f t="shared" si="0"/>
        <v/>
      </c>
      <c r="Q28" s="162" t="str">
        <f t="shared" si="0"/>
        <v/>
      </c>
      <c r="R28" s="162" t="str">
        <f t="shared" si="0"/>
        <v/>
      </c>
      <c r="S28" s="162" t="str">
        <f t="shared" si="0"/>
        <v/>
      </c>
      <c r="T28" s="162" t="str">
        <f t="shared" si="0"/>
        <v/>
      </c>
      <c r="U28" s="162" t="str">
        <f t="shared" si="0"/>
        <v/>
      </c>
      <c r="V28" s="162" t="str">
        <f t="shared" si="0"/>
        <v/>
      </c>
      <c r="W28" s="162" t="str">
        <f t="shared" si="0"/>
        <v/>
      </c>
      <c r="X28" s="162" t="str">
        <f t="shared" si="0"/>
        <v/>
      </c>
      <c r="Y28" s="162" t="str">
        <f t="shared" si="0"/>
        <v/>
      </c>
      <c r="Z28" s="162" t="str">
        <f t="shared" si="5"/>
        <v/>
      </c>
      <c r="AA28" s="162" t="str">
        <f t="shared" si="5"/>
        <v/>
      </c>
      <c r="AB28" s="162" t="str">
        <f t="shared" si="5"/>
        <v/>
      </c>
      <c r="AC28" s="162" t="str">
        <f t="shared" si="5"/>
        <v/>
      </c>
      <c r="AD28" s="162" t="str">
        <f t="shared" si="5"/>
        <v/>
      </c>
      <c r="AE28" s="162" t="str">
        <f t="shared" si="5"/>
        <v/>
      </c>
      <c r="AF28" s="162" t="str">
        <f t="shared" si="5"/>
        <v/>
      </c>
      <c r="AG28" s="162" t="str">
        <f t="shared" si="5"/>
        <v/>
      </c>
      <c r="AH28" s="162" t="str">
        <f t="shared" si="5"/>
        <v/>
      </c>
      <c r="AI28" s="162" t="str">
        <f t="shared" si="5"/>
        <v/>
      </c>
      <c r="AJ28" s="162" t="str">
        <f t="shared" si="5"/>
        <v/>
      </c>
      <c r="AK28" s="162" t="str">
        <f t="shared" si="5"/>
        <v/>
      </c>
      <c r="AL28" s="162" t="str">
        <f t="shared" si="5"/>
        <v/>
      </c>
      <c r="AM28" s="162" t="str">
        <f t="shared" si="5"/>
        <v/>
      </c>
    </row>
    <row r="29" spans="1:39" s="161" customFormat="1" ht="24.95" customHeight="1" x14ac:dyDescent="0.25">
      <c r="A29" s="135"/>
      <c r="B29" s="173"/>
      <c r="C29" s="174"/>
      <c r="D29" s="177"/>
      <c r="E29" s="175"/>
      <c r="F29" s="175"/>
      <c r="G29" s="175"/>
      <c r="H29" s="175"/>
      <c r="I29" s="162"/>
      <c r="J29" s="162" t="str">
        <f t="shared" si="6"/>
        <v/>
      </c>
      <c r="K29" s="162" t="str">
        <f t="shared" si="0"/>
        <v/>
      </c>
      <c r="L29" s="162" t="str">
        <f t="shared" si="0"/>
        <v/>
      </c>
      <c r="M29" s="162" t="str">
        <f t="shared" si="0"/>
        <v/>
      </c>
      <c r="N29" s="162" t="str">
        <f t="shared" si="0"/>
        <v/>
      </c>
      <c r="O29" s="162" t="str">
        <f t="shared" si="0"/>
        <v/>
      </c>
      <c r="P29" s="162" t="str">
        <f t="shared" si="0"/>
        <v/>
      </c>
      <c r="Q29" s="162" t="str">
        <f t="shared" si="0"/>
        <v/>
      </c>
      <c r="R29" s="162" t="str">
        <f t="shared" si="0"/>
        <v/>
      </c>
      <c r="S29" s="162" t="str">
        <f t="shared" si="0"/>
        <v/>
      </c>
      <c r="T29" s="162" t="str">
        <f t="shared" si="0"/>
        <v/>
      </c>
      <c r="U29" s="162" t="str">
        <f t="shared" si="0"/>
        <v/>
      </c>
      <c r="V29" s="162" t="str">
        <f t="shared" si="0"/>
        <v/>
      </c>
      <c r="W29" s="162" t="str">
        <f t="shared" si="0"/>
        <v/>
      </c>
      <c r="X29" s="162" t="str">
        <f t="shared" si="0"/>
        <v/>
      </c>
      <c r="Y29" s="162" t="str">
        <f t="shared" si="0"/>
        <v/>
      </c>
      <c r="Z29" s="162" t="str">
        <f t="shared" si="5"/>
        <v/>
      </c>
      <c r="AA29" s="162" t="str">
        <f t="shared" si="5"/>
        <v/>
      </c>
      <c r="AB29" s="162" t="str">
        <f t="shared" si="5"/>
        <v/>
      </c>
      <c r="AC29" s="162" t="str">
        <f t="shared" si="5"/>
        <v/>
      </c>
      <c r="AD29" s="162" t="str">
        <f t="shared" si="5"/>
        <v/>
      </c>
      <c r="AE29" s="162" t="str">
        <f t="shared" si="5"/>
        <v/>
      </c>
      <c r="AF29" s="162" t="str">
        <f t="shared" si="5"/>
        <v/>
      </c>
      <c r="AG29" s="162" t="str">
        <f t="shared" si="5"/>
        <v/>
      </c>
      <c r="AH29" s="162" t="str">
        <f t="shared" si="5"/>
        <v/>
      </c>
      <c r="AI29" s="162" t="str">
        <f t="shared" si="5"/>
        <v/>
      </c>
      <c r="AJ29" s="162" t="str">
        <f t="shared" si="5"/>
        <v/>
      </c>
      <c r="AK29" s="162" t="str">
        <f t="shared" si="5"/>
        <v/>
      </c>
      <c r="AL29" s="162" t="str">
        <f t="shared" si="5"/>
        <v/>
      </c>
      <c r="AM29" s="162" t="str">
        <f t="shared" si="5"/>
        <v/>
      </c>
    </row>
    <row r="30" spans="1:39" s="161" customFormat="1" ht="24.95" customHeight="1" x14ac:dyDescent="0.25">
      <c r="A30" s="135"/>
      <c r="B30" s="173"/>
      <c r="C30" s="174"/>
      <c r="D30" s="174"/>
      <c r="E30" s="175"/>
      <c r="F30" s="175"/>
      <c r="G30" s="175"/>
      <c r="H30" s="175"/>
      <c r="I30" s="162"/>
      <c r="J30" s="162" t="str">
        <f t="shared" si="6"/>
        <v/>
      </c>
      <c r="K30" s="162" t="str">
        <f t="shared" si="0"/>
        <v/>
      </c>
      <c r="L30" s="162" t="str">
        <f t="shared" si="0"/>
        <v/>
      </c>
      <c r="M30" s="162" t="str">
        <f t="shared" si="0"/>
        <v/>
      </c>
      <c r="N30" s="162" t="str">
        <f t="shared" si="0"/>
        <v/>
      </c>
      <c r="O30" s="162" t="str">
        <f t="shared" si="0"/>
        <v/>
      </c>
      <c r="P30" s="162" t="str">
        <f t="shared" si="0"/>
        <v/>
      </c>
      <c r="Q30" s="162" t="str">
        <f t="shared" si="0"/>
        <v/>
      </c>
      <c r="R30" s="162" t="str">
        <f t="shared" si="0"/>
        <v/>
      </c>
      <c r="S30" s="162" t="str">
        <f t="shared" si="0"/>
        <v/>
      </c>
      <c r="T30" s="162" t="str">
        <f t="shared" si="0"/>
        <v/>
      </c>
      <c r="U30" s="162" t="str">
        <f t="shared" si="0"/>
        <v/>
      </c>
      <c r="V30" s="162" t="str">
        <f t="shared" si="0"/>
        <v/>
      </c>
      <c r="W30" s="162" t="str">
        <f t="shared" si="0"/>
        <v/>
      </c>
      <c r="X30" s="162" t="str">
        <f t="shared" si="0"/>
        <v/>
      </c>
      <c r="Y30" s="162" t="str">
        <f t="shared" si="0"/>
        <v/>
      </c>
      <c r="Z30" s="162" t="str">
        <f t="shared" si="5"/>
        <v/>
      </c>
      <c r="AA30" s="162" t="str">
        <f t="shared" si="5"/>
        <v/>
      </c>
      <c r="AB30" s="162" t="str">
        <f t="shared" si="5"/>
        <v/>
      </c>
      <c r="AC30" s="162" t="str">
        <f t="shared" si="5"/>
        <v/>
      </c>
      <c r="AD30" s="162" t="str">
        <f t="shared" si="5"/>
        <v/>
      </c>
      <c r="AE30" s="162" t="str">
        <f t="shared" si="5"/>
        <v/>
      </c>
      <c r="AF30" s="162" t="str">
        <f t="shared" si="5"/>
        <v/>
      </c>
      <c r="AG30" s="162" t="str">
        <f t="shared" si="5"/>
        <v/>
      </c>
      <c r="AH30" s="162" t="str">
        <f t="shared" si="5"/>
        <v/>
      </c>
      <c r="AI30" s="162" t="str">
        <f t="shared" si="5"/>
        <v/>
      </c>
      <c r="AJ30" s="162" t="str">
        <f t="shared" si="5"/>
        <v/>
      </c>
      <c r="AK30" s="162" t="str">
        <f t="shared" si="5"/>
        <v/>
      </c>
      <c r="AL30" s="162" t="str">
        <f t="shared" si="5"/>
        <v/>
      </c>
      <c r="AM30" s="162" t="str">
        <f t="shared" si="5"/>
        <v/>
      </c>
    </row>
    <row r="31" spans="1:39" s="161" customFormat="1" ht="24.95" customHeight="1" x14ac:dyDescent="0.25">
      <c r="A31" s="135"/>
      <c r="B31" s="173"/>
      <c r="C31" s="174"/>
      <c r="D31" s="174"/>
      <c r="E31" s="175"/>
      <c r="F31" s="175"/>
      <c r="G31" s="175"/>
      <c r="H31" s="175"/>
      <c r="I31" s="162"/>
      <c r="J31" s="162" t="str">
        <f t="shared" si="6"/>
        <v/>
      </c>
      <c r="K31" s="162" t="str">
        <f t="shared" si="6"/>
        <v/>
      </c>
      <c r="L31" s="162" t="str">
        <f t="shared" si="6"/>
        <v/>
      </c>
      <c r="M31" s="162" t="str">
        <f t="shared" si="6"/>
        <v/>
      </c>
      <c r="N31" s="162" t="str">
        <f t="shared" si="6"/>
        <v/>
      </c>
      <c r="O31" s="162" t="str">
        <f t="shared" si="6"/>
        <v/>
      </c>
      <c r="P31" s="162" t="str">
        <f t="shared" si="6"/>
        <v/>
      </c>
      <c r="Q31" s="162" t="str">
        <f t="shared" si="6"/>
        <v/>
      </c>
      <c r="R31" s="162" t="str">
        <f t="shared" si="6"/>
        <v/>
      </c>
      <c r="S31" s="162" t="str">
        <f t="shared" si="6"/>
        <v/>
      </c>
      <c r="T31" s="162" t="str">
        <f t="shared" si="6"/>
        <v/>
      </c>
      <c r="U31" s="162" t="str">
        <f t="shared" si="6"/>
        <v/>
      </c>
      <c r="V31" s="162" t="str">
        <f t="shared" si="6"/>
        <v/>
      </c>
      <c r="W31" s="162" t="str">
        <f t="shared" si="6"/>
        <v/>
      </c>
      <c r="X31" s="162" t="str">
        <f t="shared" si="6"/>
        <v/>
      </c>
      <c r="Y31" s="162" t="str">
        <f t="shared" si="6"/>
        <v/>
      </c>
      <c r="Z31" s="162" t="str">
        <f t="shared" si="5"/>
        <v/>
      </c>
      <c r="AA31" s="162" t="str">
        <f t="shared" si="5"/>
        <v/>
      </c>
      <c r="AB31" s="162" t="str">
        <f t="shared" si="5"/>
        <v/>
      </c>
      <c r="AC31" s="162" t="str">
        <f t="shared" si="5"/>
        <v/>
      </c>
      <c r="AD31" s="162" t="str">
        <f t="shared" si="5"/>
        <v/>
      </c>
      <c r="AE31" s="162" t="str">
        <f t="shared" si="5"/>
        <v/>
      </c>
      <c r="AF31" s="162" t="str">
        <f t="shared" si="5"/>
        <v/>
      </c>
      <c r="AG31" s="162" t="str">
        <f t="shared" si="5"/>
        <v/>
      </c>
      <c r="AH31" s="162" t="str">
        <f t="shared" si="5"/>
        <v/>
      </c>
      <c r="AI31" s="162" t="str">
        <f t="shared" si="5"/>
        <v/>
      </c>
      <c r="AJ31" s="162" t="str">
        <f t="shared" si="5"/>
        <v/>
      </c>
      <c r="AK31" s="162" t="str">
        <f t="shared" si="5"/>
        <v/>
      </c>
      <c r="AL31" s="162" t="str">
        <f t="shared" si="5"/>
        <v/>
      </c>
      <c r="AM31" s="162" t="str">
        <f t="shared" si="5"/>
        <v/>
      </c>
    </row>
    <row r="32" spans="1:39" s="161" customFormat="1" ht="24.95" customHeight="1" x14ac:dyDescent="0.25">
      <c r="A32" s="135"/>
      <c r="B32" s="173"/>
      <c r="C32" s="174"/>
      <c r="D32" s="174"/>
      <c r="E32" s="175"/>
      <c r="F32" s="175"/>
      <c r="G32" s="175"/>
      <c r="H32" s="175"/>
      <c r="I32" s="162"/>
      <c r="J32" s="162" t="str">
        <f t="shared" si="6"/>
        <v/>
      </c>
      <c r="K32" s="162" t="str">
        <f t="shared" si="6"/>
        <v/>
      </c>
      <c r="L32" s="162" t="str">
        <f t="shared" si="6"/>
        <v/>
      </c>
      <c r="M32" s="162" t="str">
        <f t="shared" si="6"/>
        <v/>
      </c>
      <c r="N32" s="162" t="str">
        <f t="shared" si="6"/>
        <v/>
      </c>
      <c r="O32" s="162" t="str">
        <f t="shared" si="6"/>
        <v/>
      </c>
      <c r="P32" s="162" t="str">
        <f t="shared" si="6"/>
        <v/>
      </c>
      <c r="Q32" s="162" t="str">
        <f t="shared" si="6"/>
        <v/>
      </c>
      <c r="R32" s="162" t="str">
        <f t="shared" si="6"/>
        <v/>
      </c>
      <c r="S32" s="162" t="str">
        <f t="shared" si="6"/>
        <v/>
      </c>
      <c r="T32" s="162" t="str">
        <f t="shared" si="6"/>
        <v/>
      </c>
      <c r="U32" s="162" t="str">
        <f t="shared" si="6"/>
        <v/>
      </c>
      <c r="V32" s="162" t="str">
        <f t="shared" si="6"/>
        <v/>
      </c>
      <c r="W32" s="162" t="str">
        <f t="shared" si="6"/>
        <v/>
      </c>
      <c r="X32" s="162" t="str">
        <f t="shared" si="6"/>
        <v/>
      </c>
      <c r="Y32" s="162" t="str">
        <f t="shared" si="6"/>
        <v/>
      </c>
      <c r="Z32" s="162" t="str">
        <f t="shared" si="5"/>
        <v/>
      </c>
      <c r="AA32" s="162" t="str">
        <f t="shared" si="5"/>
        <v/>
      </c>
      <c r="AB32" s="162" t="str">
        <f t="shared" si="5"/>
        <v/>
      </c>
      <c r="AC32" s="162" t="str">
        <f t="shared" si="5"/>
        <v/>
      </c>
      <c r="AD32" s="162" t="str">
        <f t="shared" si="5"/>
        <v/>
      </c>
      <c r="AE32" s="162" t="str">
        <f t="shared" si="5"/>
        <v/>
      </c>
      <c r="AF32" s="162" t="str">
        <f t="shared" si="5"/>
        <v/>
      </c>
      <c r="AG32" s="162" t="str">
        <f t="shared" si="5"/>
        <v/>
      </c>
      <c r="AH32" s="162" t="str">
        <f t="shared" si="5"/>
        <v/>
      </c>
      <c r="AI32" s="162" t="str">
        <f t="shared" si="5"/>
        <v/>
      </c>
      <c r="AJ32" s="162" t="str">
        <f t="shared" si="5"/>
        <v/>
      </c>
      <c r="AK32" s="162" t="str">
        <f t="shared" si="5"/>
        <v/>
      </c>
      <c r="AL32" s="162" t="str">
        <f t="shared" si="5"/>
        <v/>
      </c>
      <c r="AM32" s="162" t="str">
        <f t="shared" si="5"/>
        <v/>
      </c>
    </row>
    <row r="33" spans="1:39" s="161" customFormat="1" ht="24.95" customHeight="1" x14ac:dyDescent="0.25">
      <c r="A33" s="135"/>
      <c r="B33" s="170"/>
      <c r="C33" s="171"/>
      <c r="D33" s="171"/>
      <c r="E33" s="172"/>
      <c r="F33" s="172"/>
      <c r="G33" s="172"/>
      <c r="H33" s="172"/>
      <c r="I33" s="162"/>
      <c r="J33" s="162" t="str">
        <f>IF(J$13=$H33,"DL","")</f>
        <v/>
      </c>
      <c r="K33" s="162" t="str">
        <f t="shared" si="6"/>
        <v/>
      </c>
      <c r="L33" s="162" t="str">
        <f t="shared" si="6"/>
        <v/>
      </c>
      <c r="M33" s="162" t="str">
        <f t="shared" si="6"/>
        <v/>
      </c>
      <c r="N33" s="162" t="str">
        <f t="shared" si="6"/>
        <v/>
      </c>
      <c r="O33" s="162" t="str">
        <f t="shared" si="6"/>
        <v/>
      </c>
      <c r="P33" s="162" t="str">
        <f t="shared" si="6"/>
        <v/>
      </c>
      <c r="Q33" s="162" t="str">
        <f t="shared" si="6"/>
        <v/>
      </c>
      <c r="R33" s="162" t="str">
        <f t="shared" si="6"/>
        <v/>
      </c>
      <c r="S33" s="162" t="str">
        <f t="shared" si="6"/>
        <v/>
      </c>
      <c r="T33" s="162" t="str">
        <f t="shared" si="6"/>
        <v/>
      </c>
      <c r="U33" s="162" t="str">
        <f t="shared" si="6"/>
        <v/>
      </c>
      <c r="V33" s="162" t="str">
        <f t="shared" si="6"/>
        <v/>
      </c>
      <c r="W33" s="162" t="str">
        <f t="shared" si="6"/>
        <v/>
      </c>
      <c r="X33" s="162" t="str">
        <f t="shared" si="6"/>
        <v/>
      </c>
      <c r="Y33" s="162" t="str">
        <f t="shared" si="6"/>
        <v/>
      </c>
      <c r="Z33" s="162" t="str">
        <f t="shared" ref="Z33:AM40" si="7">IF(Z$13=$H33,"DL","")</f>
        <v/>
      </c>
      <c r="AA33" s="162" t="str">
        <f t="shared" si="7"/>
        <v/>
      </c>
      <c r="AB33" s="162" t="str">
        <f t="shared" si="7"/>
        <v/>
      </c>
      <c r="AC33" s="162" t="str">
        <f t="shared" si="7"/>
        <v/>
      </c>
      <c r="AD33" s="162" t="str">
        <f t="shared" si="7"/>
        <v/>
      </c>
      <c r="AE33" s="162" t="str">
        <f t="shared" si="7"/>
        <v/>
      </c>
      <c r="AF33" s="162" t="str">
        <f t="shared" si="7"/>
        <v/>
      </c>
      <c r="AG33" s="162" t="str">
        <f t="shared" si="7"/>
        <v/>
      </c>
      <c r="AH33" s="162" t="str">
        <f t="shared" si="7"/>
        <v/>
      </c>
      <c r="AI33" s="162" t="str">
        <f t="shared" si="7"/>
        <v/>
      </c>
      <c r="AJ33" s="162" t="str">
        <f t="shared" si="7"/>
        <v/>
      </c>
      <c r="AK33" s="162" t="str">
        <f t="shared" si="7"/>
        <v/>
      </c>
      <c r="AL33" s="162" t="str">
        <f t="shared" si="7"/>
        <v/>
      </c>
      <c r="AM33" s="162" t="str">
        <f t="shared" si="7"/>
        <v/>
      </c>
    </row>
    <row r="34" spans="1:39" s="161" customFormat="1" ht="24.95" customHeight="1" x14ac:dyDescent="0.25">
      <c r="A34" s="135"/>
      <c r="B34" s="170"/>
      <c r="C34" s="171"/>
      <c r="D34" s="171"/>
      <c r="E34" s="172"/>
      <c r="F34" s="172"/>
      <c r="G34" s="172"/>
      <c r="H34" s="172"/>
      <c r="I34" s="162"/>
      <c r="J34" s="162" t="str">
        <f t="shared" ref="J34:J38" si="8">IF(J$13=$H34,"DL","")</f>
        <v/>
      </c>
      <c r="K34" s="162" t="str">
        <f t="shared" si="6"/>
        <v/>
      </c>
      <c r="L34" s="162" t="str">
        <f t="shared" si="6"/>
        <v/>
      </c>
      <c r="M34" s="162" t="str">
        <f t="shared" si="6"/>
        <v/>
      </c>
      <c r="N34" s="162" t="str">
        <f t="shared" si="6"/>
        <v/>
      </c>
      <c r="O34" s="162" t="str">
        <f t="shared" si="6"/>
        <v/>
      </c>
      <c r="P34" s="162" t="str">
        <f t="shared" si="6"/>
        <v/>
      </c>
      <c r="Q34" s="162" t="str">
        <f t="shared" si="6"/>
        <v/>
      </c>
      <c r="R34" s="162" t="str">
        <f t="shared" si="6"/>
        <v/>
      </c>
      <c r="S34" s="162" t="str">
        <f t="shared" si="6"/>
        <v/>
      </c>
      <c r="T34" s="162" t="str">
        <f t="shared" si="6"/>
        <v/>
      </c>
      <c r="U34" s="162" t="str">
        <f t="shared" si="6"/>
        <v/>
      </c>
      <c r="V34" s="162" t="str">
        <f t="shared" si="6"/>
        <v/>
      </c>
      <c r="W34" s="162" t="str">
        <f t="shared" si="6"/>
        <v/>
      </c>
      <c r="X34" s="162" t="str">
        <f t="shared" si="6"/>
        <v/>
      </c>
      <c r="Y34" s="162" t="str">
        <f t="shared" si="6"/>
        <v/>
      </c>
      <c r="Z34" s="162" t="str">
        <f t="shared" si="7"/>
        <v/>
      </c>
      <c r="AA34" s="162" t="str">
        <f t="shared" si="7"/>
        <v/>
      </c>
      <c r="AB34" s="162" t="str">
        <f t="shared" si="7"/>
        <v/>
      </c>
      <c r="AC34" s="162" t="str">
        <f t="shared" si="7"/>
        <v/>
      </c>
      <c r="AD34" s="162" t="str">
        <f t="shared" si="7"/>
        <v/>
      </c>
      <c r="AE34" s="162" t="str">
        <f t="shared" si="7"/>
        <v/>
      </c>
      <c r="AF34" s="162" t="str">
        <f t="shared" si="7"/>
        <v/>
      </c>
      <c r="AG34" s="162" t="str">
        <f t="shared" si="7"/>
        <v/>
      </c>
      <c r="AH34" s="162" t="str">
        <f t="shared" si="7"/>
        <v/>
      </c>
      <c r="AI34" s="162" t="str">
        <f t="shared" si="7"/>
        <v/>
      </c>
      <c r="AJ34" s="162" t="str">
        <f t="shared" si="7"/>
        <v/>
      </c>
      <c r="AK34" s="162" t="str">
        <f t="shared" si="7"/>
        <v/>
      </c>
      <c r="AL34" s="162" t="str">
        <f t="shared" si="7"/>
        <v/>
      </c>
      <c r="AM34" s="162" t="str">
        <f t="shared" si="7"/>
        <v/>
      </c>
    </row>
    <row r="35" spans="1:39" s="161" customFormat="1" ht="24.95" customHeight="1" x14ac:dyDescent="0.25">
      <c r="A35" s="135"/>
      <c r="B35" s="170"/>
      <c r="C35" s="171"/>
      <c r="D35" s="171"/>
      <c r="E35" s="172"/>
      <c r="F35" s="172"/>
      <c r="G35" s="172"/>
      <c r="H35" s="172"/>
      <c r="I35" s="162"/>
      <c r="J35" s="162" t="str">
        <f t="shared" si="8"/>
        <v/>
      </c>
      <c r="K35" s="162" t="str">
        <f t="shared" si="6"/>
        <v/>
      </c>
      <c r="L35" s="162" t="str">
        <f t="shared" si="6"/>
        <v/>
      </c>
      <c r="M35" s="162" t="str">
        <f t="shared" si="6"/>
        <v/>
      </c>
      <c r="N35" s="162" t="str">
        <f t="shared" si="6"/>
        <v/>
      </c>
      <c r="O35" s="162" t="str">
        <f t="shared" si="6"/>
        <v/>
      </c>
      <c r="P35" s="162" t="str">
        <f t="shared" si="6"/>
        <v/>
      </c>
      <c r="Q35" s="162" t="str">
        <f t="shared" si="6"/>
        <v/>
      </c>
      <c r="R35" s="162" t="str">
        <f t="shared" si="6"/>
        <v/>
      </c>
      <c r="S35" s="162" t="str">
        <f t="shared" si="6"/>
        <v/>
      </c>
      <c r="T35" s="162" t="str">
        <f t="shared" si="6"/>
        <v/>
      </c>
      <c r="U35" s="162" t="str">
        <f t="shared" si="6"/>
        <v/>
      </c>
      <c r="V35" s="162" t="str">
        <f t="shared" si="6"/>
        <v/>
      </c>
      <c r="W35" s="162" t="str">
        <f t="shared" si="6"/>
        <v/>
      </c>
      <c r="X35" s="162" t="str">
        <f t="shared" si="6"/>
        <v/>
      </c>
      <c r="Y35" s="162" t="str">
        <f t="shared" si="6"/>
        <v/>
      </c>
      <c r="Z35" s="162" t="str">
        <f t="shared" si="7"/>
        <v/>
      </c>
      <c r="AA35" s="162" t="str">
        <f t="shared" si="7"/>
        <v/>
      </c>
      <c r="AB35" s="162" t="str">
        <f t="shared" si="7"/>
        <v/>
      </c>
      <c r="AC35" s="162" t="str">
        <f t="shared" si="7"/>
        <v/>
      </c>
      <c r="AD35" s="162" t="str">
        <f t="shared" si="7"/>
        <v/>
      </c>
      <c r="AE35" s="162" t="str">
        <f t="shared" si="7"/>
        <v/>
      </c>
      <c r="AF35" s="162" t="str">
        <f t="shared" si="7"/>
        <v/>
      </c>
      <c r="AG35" s="162" t="str">
        <f t="shared" si="7"/>
        <v/>
      </c>
      <c r="AH35" s="162" t="str">
        <f t="shared" si="7"/>
        <v/>
      </c>
      <c r="AI35" s="162" t="str">
        <f t="shared" si="7"/>
        <v/>
      </c>
      <c r="AJ35" s="162" t="str">
        <f t="shared" si="7"/>
        <v/>
      </c>
      <c r="AK35" s="162" t="str">
        <f t="shared" si="7"/>
        <v/>
      </c>
      <c r="AL35" s="162" t="str">
        <f t="shared" si="7"/>
        <v/>
      </c>
      <c r="AM35" s="162" t="str">
        <f t="shared" si="7"/>
        <v/>
      </c>
    </row>
    <row r="36" spans="1:39" s="161" customFormat="1" ht="24.95" customHeight="1" x14ac:dyDescent="0.25">
      <c r="A36" s="135"/>
      <c r="B36" s="170"/>
      <c r="C36" s="171"/>
      <c r="D36" s="171"/>
      <c r="E36" s="172"/>
      <c r="F36" s="172"/>
      <c r="G36" s="172"/>
      <c r="H36" s="172"/>
      <c r="I36" s="162"/>
      <c r="J36" s="162" t="str">
        <f t="shared" si="8"/>
        <v/>
      </c>
      <c r="K36" s="162" t="str">
        <f t="shared" si="6"/>
        <v/>
      </c>
      <c r="L36" s="162" t="str">
        <f t="shared" si="6"/>
        <v/>
      </c>
      <c r="M36" s="162" t="str">
        <f t="shared" si="6"/>
        <v/>
      </c>
      <c r="N36" s="162" t="str">
        <f t="shared" si="6"/>
        <v/>
      </c>
      <c r="O36" s="162" t="str">
        <f t="shared" si="6"/>
        <v/>
      </c>
      <c r="P36" s="162" t="str">
        <f t="shared" si="6"/>
        <v/>
      </c>
      <c r="Q36" s="162" t="str">
        <f t="shared" si="6"/>
        <v/>
      </c>
      <c r="R36" s="162" t="str">
        <f t="shared" si="6"/>
        <v/>
      </c>
      <c r="S36" s="162" t="str">
        <f t="shared" si="6"/>
        <v/>
      </c>
      <c r="T36" s="162" t="str">
        <f t="shared" si="6"/>
        <v/>
      </c>
      <c r="U36" s="162" t="str">
        <f t="shared" si="6"/>
        <v/>
      </c>
      <c r="V36" s="162" t="str">
        <f t="shared" si="6"/>
        <v/>
      </c>
      <c r="W36" s="162" t="str">
        <f t="shared" si="6"/>
        <v/>
      </c>
      <c r="X36" s="162" t="str">
        <f t="shared" si="6"/>
        <v/>
      </c>
      <c r="Y36" s="162" t="str">
        <f t="shared" si="6"/>
        <v/>
      </c>
      <c r="Z36" s="162" t="str">
        <f t="shared" si="7"/>
        <v/>
      </c>
      <c r="AA36" s="162" t="str">
        <f t="shared" si="7"/>
        <v/>
      </c>
      <c r="AB36" s="162" t="str">
        <f t="shared" si="7"/>
        <v/>
      </c>
      <c r="AC36" s="162" t="str">
        <f t="shared" si="7"/>
        <v/>
      </c>
      <c r="AD36" s="162" t="str">
        <f t="shared" si="7"/>
        <v/>
      </c>
      <c r="AE36" s="162" t="str">
        <f t="shared" si="7"/>
        <v/>
      </c>
      <c r="AF36" s="162" t="str">
        <f t="shared" si="7"/>
        <v/>
      </c>
      <c r="AG36" s="162" t="str">
        <f t="shared" si="7"/>
        <v/>
      </c>
      <c r="AH36" s="162" t="str">
        <f t="shared" si="7"/>
        <v/>
      </c>
      <c r="AI36" s="162" t="str">
        <f t="shared" si="7"/>
        <v/>
      </c>
      <c r="AJ36" s="162" t="str">
        <f t="shared" si="7"/>
        <v/>
      </c>
      <c r="AK36" s="162" t="str">
        <f t="shared" si="7"/>
        <v/>
      </c>
      <c r="AL36" s="162" t="str">
        <f t="shared" si="7"/>
        <v/>
      </c>
      <c r="AM36" s="162" t="str">
        <f t="shared" si="7"/>
        <v/>
      </c>
    </row>
    <row r="37" spans="1:39" s="161" customFormat="1" ht="24.95" customHeight="1" x14ac:dyDescent="0.25">
      <c r="A37" s="135"/>
      <c r="B37" s="170"/>
      <c r="C37" s="171"/>
      <c r="D37" s="171"/>
      <c r="E37" s="172"/>
      <c r="F37" s="172"/>
      <c r="G37" s="172"/>
      <c r="H37" s="172"/>
      <c r="I37" s="162"/>
      <c r="J37" s="162" t="str">
        <f t="shared" si="8"/>
        <v/>
      </c>
      <c r="K37" s="162" t="str">
        <f t="shared" si="6"/>
        <v/>
      </c>
      <c r="L37" s="162" t="str">
        <f t="shared" si="6"/>
        <v/>
      </c>
      <c r="M37" s="162" t="str">
        <f t="shared" si="6"/>
        <v/>
      </c>
      <c r="N37" s="162" t="str">
        <f t="shared" si="6"/>
        <v/>
      </c>
      <c r="O37" s="162" t="str">
        <f t="shared" si="6"/>
        <v/>
      </c>
      <c r="P37" s="162" t="str">
        <f t="shared" si="6"/>
        <v/>
      </c>
      <c r="Q37" s="162" t="str">
        <f t="shared" si="6"/>
        <v/>
      </c>
      <c r="R37" s="162" t="str">
        <f t="shared" si="6"/>
        <v/>
      </c>
      <c r="S37" s="162" t="str">
        <f t="shared" si="6"/>
        <v/>
      </c>
      <c r="T37" s="162" t="str">
        <f t="shared" si="6"/>
        <v/>
      </c>
      <c r="U37" s="162" t="str">
        <f t="shared" si="6"/>
        <v/>
      </c>
      <c r="V37" s="162" t="str">
        <f t="shared" si="6"/>
        <v/>
      </c>
      <c r="W37" s="162" t="str">
        <f t="shared" si="6"/>
        <v/>
      </c>
      <c r="X37" s="162" t="str">
        <f t="shared" si="6"/>
        <v/>
      </c>
      <c r="Y37" s="162" t="str">
        <f t="shared" si="6"/>
        <v/>
      </c>
      <c r="Z37" s="162" t="str">
        <f t="shared" si="7"/>
        <v/>
      </c>
      <c r="AA37" s="162" t="str">
        <f t="shared" si="7"/>
        <v/>
      </c>
      <c r="AB37" s="162" t="str">
        <f t="shared" si="7"/>
        <v/>
      </c>
      <c r="AC37" s="162" t="str">
        <f t="shared" si="7"/>
        <v/>
      </c>
      <c r="AD37" s="162" t="str">
        <f t="shared" si="7"/>
        <v/>
      </c>
      <c r="AE37" s="162" t="str">
        <f t="shared" si="7"/>
        <v/>
      </c>
      <c r="AF37" s="162" t="str">
        <f t="shared" si="7"/>
        <v/>
      </c>
      <c r="AG37" s="162" t="str">
        <f t="shared" si="7"/>
        <v/>
      </c>
      <c r="AH37" s="162" t="str">
        <f t="shared" si="7"/>
        <v/>
      </c>
      <c r="AI37" s="162" t="str">
        <f t="shared" si="7"/>
        <v/>
      </c>
      <c r="AJ37" s="162" t="str">
        <f t="shared" si="7"/>
        <v/>
      </c>
      <c r="AK37" s="162" t="str">
        <f t="shared" si="7"/>
        <v/>
      </c>
      <c r="AL37" s="162" t="str">
        <f t="shared" si="7"/>
        <v/>
      </c>
      <c r="AM37" s="162" t="str">
        <f t="shared" si="7"/>
        <v/>
      </c>
    </row>
    <row r="38" spans="1:39" s="161" customFormat="1" ht="24.95" customHeight="1" x14ac:dyDescent="0.25">
      <c r="A38" s="135"/>
      <c r="B38" s="170"/>
      <c r="C38" s="171"/>
      <c r="D38" s="171"/>
      <c r="E38" s="172"/>
      <c r="F38" s="172"/>
      <c r="G38" s="172"/>
      <c r="H38" s="172"/>
      <c r="I38" s="162"/>
      <c r="J38" s="162" t="str">
        <f t="shared" si="8"/>
        <v/>
      </c>
      <c r="K38" s="162" t="str">
        <f t="shared" si="6"/>
        <v/>
      </c>
      <c r="L38" s="162" t="str">
        <f t="shared" si="6"/>
        <v/>
      </c>
      <c r="M38" s="162" t="str">
        <f t="shared" si="6"/>
        <v/>
      </c>
      <c r="N38" s="162" t="str">
        <f t="shared" si="6"/>
        <v/>
      </c>
      <c r="O38" s="162" t="str">
        <f t="shared" si="6"/>
        <v/>
      </c>
      <c r="P38" s="162" t="str">
        <f t="shared" si="6"/>
        <v/>
      </c>
      <c r="Q38" s="162" t="str">
        <f t="shared" si="6"/>
        <v/>
      </c>
      <c r="R38" s="162" t="str">
        <f t="shared" si="6"/>
        <v/>
      </c>
      <c r="S38" s="162" t="str">
        <f t="shared" si="6"/>
        <v/>
      </c>
      <c r="T38" s="162" t="str">
        <f t="shared" si="6"/>
        <v/>
      </c>
      <c r="U38" s="162" t="str">
        <f t="shared" si="6"/>
        <v/>
      </c>
      <c r="V38" s="162" t="str">
        <f t="shared" si="6"/>
        <v/>
      </c>
      <c r="W38" s="162" t="str">
        <f t="shared" si="6"/>
        <v/>
      </c>
      <c r="X38" s="162" t="str">
        <f t="shared" si="6"/>
        <v/>
      </c>
      <c r="Y38" s="162" t="str">
        <f t="shared" si="6"/>
        <v/>
      </c>
      <c r="Z38" s="162" t="str">
        <f t="shared" si="7"/>
        <v/>
      </c>
      <c r="AA38" s="162" t="str">
        <f t="shared" si="7"/>
        <v/>
      </c>
      <c r="AB38" s="162" t="str">
        <f t="shared" si="7"/>
        <v/>
      </c>
      <c r="AC38" s="162" t="str">
        <f t="shared" si="7"/>
        <v/>
      </c>
      <c r="AD38" s="162" t="str">
        <f t="shared" si="7"/>
        <v/>
      </c>
      <c r="AE38" s="162" t="str">
        <f t="shared" si="7"/>
        <v/>
      </c>
      <c r="AF38" s="162" t="str">
        <f t="shared" si="7"/>
        <v/>
      </c>
      <c r="AG38" s="162" t="str">
        <f t="shared" si="7"/>
        <v/>
      </c>
      <c r="AH38" s="162" t="str">
        <f t="shared" si="7"/>
        <v/>
      </c>
      <c r="AI38" s="162" t="str">
        <f t="shared" si="7"/>
        <v/>
      </c>
      <c r="AJ38" s="162" t="str">
        <f t="shared" si="7"/>
        <v/>
      </c>
      <c r="AK38" s="162" t="str">
        <f t="shared" si="7"/>
        <v/>
      </c>
      <c r="AL38" s="162" t="str">
        <f t="shared" si="7"/>
        <v/>
      </c>
      <c r="AM38" s="162" t="str">
        <f t="shared" si="7"/>
        <v/>
      </c>
    </row>
    <row r="39" spans="1:39" s="161" customFormat="1" ht="24.95" customHeight="1" x14ac:dyDescent="0.25">
      <c r="A39" s="135"/>
      <c r="B39" s="178"/>
      <c r="C39" s="174"/>
      <c r="D39" s="174"/>
      <c r="E39" s="175"/>
      <c r="F39" s="175"/>
      <c r="G39" s="175"/>
      <c r="H39" s="175"/>
      <c r="I39" s="162"/>
      <c r="J39" s="162" t="str">
        <f>IF(J$13=$H39,"DL","")</f>
        <v/>
      </c>
      <c r="K39" s="162" t="str">
        <f t="shared" si="6"/>
        <v/>
      </c>
      <c r="L39" s="162" t="str">
        <f t="shared" si="6"/>
        <v/>
      </c>
      <c r="M39" s="162" t="str">
        <f t="shared" si="6"/>
        <v/>
      </c>
      <c r="N39" s="162" t="str">
        <f t="shared" si="6"/>
        <v/>
      </c>
      <c r="O39" s="162" t="str">
        <f t="shared" si="6"/>
        <v/>
      </c>
      <c r="P39" s="162" t="str">
        <f t="shared" si="6"/>
        <v/>
      </c>
      <c r="Q39" s="162" t="str">
        <f t="shared" si="6"/>
        <v/>
      </c>
      <c r="R39" s="162" t="str">
        <f t="shared" si="6"/>
        <v/>
      </c>
      <c r="S39" s="162" t="str">
        <f t="shared" si="6"/>
        <v/>
      </c>
      <c r="T39" s="162" t="str">
        <f t="shared" si="6"/>
        <v/>
      </c>
      <c r="U39" s="162" t="str">
        <f t="shared" si="6"/>
        <v/>
      </c>
      <c r="V39" s="162" t="str">
        <f t="shared" si="6"/>
        <v/>
      </c>
      <c r="W39" s="162" t="str">
        <f t="shared" si="6"/>
        <v/>
      </c>
      <c r="X39" s="162" t="str">
        <f t="shared" si="6"/>
        <v/>
      </c>
      <c r="Y39" s="162" t="str">
        <f t="shared" si="6"/>
        <v/>
      </c>
      <c r="Z39" s="162" t="str">
        <f t="shared" si="7"/>
        <v/>
      </c>
      <c r="AA39" s="162" t="str">
        <f t="shared" si="7"/>
        <v/>
      </c>
      <c r="AB39" s="162" t="str">
        <f t="shared" si="7"/>
        <v/>
      </c>
      <c r="AC39" s="162" t="str">
        <f t="shared" si="7"/>
        <v/>
      </c>
      <c r="AD39" s="162" t="str">
        <f t="shared" si="7"/>
        <v/>
      </c>
      <c r="AE39" s="162" t="str">
        <f t="shared" si="7"/>
        <v/>
      </c>
      <c r="AF39" s="162" t="str">
        <f t="shared" si="7"/>
        <v/>
      </c>
      <c r="AG39" s="162" t="str">
        <f t="shared" si="7"/>
        <v/>
      </c>
      <c r="AH39" s="162" t="str">
        <f t="shared" si="7"/>
        <v/>
      </c>
      <c r="AI39" s="162" t="str">
        <f t="shared" si="7"/>
        <v/>
      </c>
      <c r="AJ39" s="162" t="str">
        <f t="shared" si="7"/>
        <v/>
      </c>
      <c r="AK39" s="162" t="str">
        <f t="shared" si="7"/>
        <v/>
      </c>
      <c r="AL39" s="162" t="str">
        <f t="shared" si="7"/>
        <v/>
      </c>
      <c r="AM39" s="162" t="str">
        <f t="shared" si="7"/>
        <v/>
      </c>
    </row>
    <row r="40" spans="1:39" s="161" customFormat="1" ht="24.95" customHeight="1" x14ac:dyDescent="0.25">
      <c r="A40" s="135"/>
      <c r="B40" s="173"/>
      <c r="C40" s="174"/>
      <c r="D40" s="174"/>
      <c r="E40" s="175"/>
      <c r="F40" s="175"/>
      <c r="G40" s="175"/>
      <c r="H40" s="175"/>
      <c r="I40" s="162"/>
      <c r="J40" s="162" t="str">
        <f t="shared" ref="J40:Y55" si="9">IF(J$13=$H40,"DL","")</f>
        <v/>
      </c>
      <c r="K40" s="162" t="str">
        <f t="shared" si="6"/>
        <v/>
      </c>
      <c r="L40" s="162" t="str">
        <f t="shared" si="6"/>
        <v/>
      </c>
      <c r="M40" s="162" t="str">
        <f t="shared" si="6"/>
        <v/>
      </c>
      <c r="N40" s="162" t="str">
        <f t="shared" si="6"/>
        <v/>
      </c>
      <c r="O40" s="162" t="str">
        <f t="shared" si="6"/>
        <v/>
      </c>
      <c r="P40" s="162" t="str">
        <f t="shared" si="6"/>
        <v/>
      </c>
      <c r="Q40" s="162" t="str">
        <f t="shared" si="6"/>
        <v/>
      </c>
      <c r="R40" s="162" t="str">
        <f t="shared" si="6"/>
        <v/>
      </c>
      <c r="S40" s="162" t="str">
        <f t="shared" si="6"/>
        <v/>
      </c>
      <c r="T40" s="162" t="str">
        <f t="shared" si="6"/>
        <v/>
      </c>
      <c r="U40" s="162" t="str">
        <f t="shared" si="6"/>
        <v/>
      </c>
      <c r="V40" s="162" t="str">
        <f t="shared" si="6"/>
        <v/>
      </c>
      <c r="W40" s="162" t="str">
        <f t="shared" si="6"/>
        <v/>
      </c>
      <c r="X40" s="162" t="str">
        <f t="shared" si="6"/>
        <v/>
      </c>
      <c r="Y40" s="162" t="str">
        <f t="shared" si="6"/>
        <v/>
      </c>
      <c r="Z40" s="162" t="str">
        <f t="shared" si="7"/>
        <v/>
      </c>
      <c r="AA40" s="162" t="str">
        <f t="shared" si="7"/>
        <v/>
      </c>
      <c r="AB40" s="162" t="str">
        <f t="shared" si="7"/>
        <v/>
      </c>
      <c r="AC40" s="162" t="str">
        <f t="shared" si="7"/>
        <v/>
      </c>
      <c r="AD40" s="162" t="str">
        <f t="shared" si="7"/>
        <v/>
      </c>
      <c r="AE40" s="162" t="str">
        <f t="shared" si="7"/>
        <v/>
      </c>
      <c r="AF40" s="162" t="str">
        <f t="shared" si="7"/>
        <v/>
      </c>
      <c r="AG40" s="162" t="str">
        <f t="shared" si="7"/>
        <v/>
      </c>
      <c r="AH40" s="162" t="str">
        <f t="shared" si="7"/>
        <v/>
      </c>
      <c r="AI40" s="162" t="str">
        <f t="shared" si="7"/>
        <v/>
      </c>
      <c r="AJ40" s="162" t="str">
        <f t="shared" si="7"/>
        <v/>
      </c>
      <c r="AK40" s="162" t="str">
        <f t="shared" si="7"/>
        <v/>
      </c>
      <c r="AL40" s="162" t="str">
        <f t="shared" si="7"/>
        <v/>
      </c>
      <c r="AM40" s="162" t="str">
        <f t="shared" si="7"/>
        <v/>
      </c>
    </row>
    <row r="41" spans="1:39" s="161" customFormat="1" ht="24.95" customHeight="1" x14ac:dyDescent="0.25">
      <c r="A41" s="135"/>
      <c r="B41" s="173"/>
      <c r="C41" s="174"/>
      <c r="D41" s="174"/>
      <c r="E41" s="175"/>
      <c r="F41" s="175"/>
      <c r="G41" s="175"/>
      <c r="H41" s="175"/>
      <c r="I41" s="162"/>
      <c r="J41" s="162" t="str">
        <f t="shared" si="9"/>
        <v/>
      </c>
      <c r="K41" s="162" t="str">
        <f t="shared" si="6"/>
        <v/>
      </c>
      <c r="L41" s="162" t="str">
        <f t="shared" si="6"/>
        <v/>
      </c>
      <c r="M41" s="162" t="str">
        <f t="shared" si="6"/>
        <v/>
      </c>
      <c r="N41" s="162" t="str">
        <f t="shared" si="6"/>
        <v/>
      </c>
      <c r="O41" s="162" t="str">
        <f t="shared" si="6"/>
        <v/>
      </c>
      <c r="P41" s="162" t="str">
        <f t="shared" si="6"/>
        <v/>
      </c>
      <c r="Q41" s="162" t="str">
        <f t="shared" si="6"/>
        <v/>
      </c>
      <c r="R41" s="162" t="str">
        <f t="shared" si="6"/>
        <v/>
      </c>
      <c r="S41" s="162" t="str">
        <f t="shared" si="6"/>
        <v/>
      </c>
      <c r="T41" s="162" t="str">
        <f t="shared" si="6"/>
        <v/>
      </c>
      <c r="U41" s="162" t="str">
        <f t="shared" si="6"/>
        <v/>
      </c>
      <c r="V41" s="162" t="str">
        <f t="shared" si="6"/>
        <v/>
      </c>
      <c r="W41" s="162" t="str">
        <f t="shared" si="6"/>
        <v/>
      </c>
      <c r="X41" s="162" t="str">
        <f t="shared" si="6"/>
        <v/>
      </c>
      <c r="Y41" s="162" t="str">
        <f t="shared" si="6"/>
        <v/>
      </c>
      <c r="Z41" s="162" t="str">
        <f t="shared" ref="Z41:AM56" si="10">IF(Z$13=$H41,"DL","")</f>
        <v/>
      </c>
      <c r="AA41" s="162" t="str">
        <f t="shared" si="10"/>
        <v/>
      </c>
      <c r="AB41" s="162" t="str">
        <f t="shared" si="10"/>
        <v/>
      </c>
      <c r="AC41" s="162" t="str">
        <f t="shared" si="10"/>
        <v/>
      </c>
      <c r="AD41" s="162" t="str">
        <f t="shared" si="10"/>
        <v/>
      </c>
      <c r="AE41" s="162" t="str">
        <f t="shared" si="10"/>
        <v/>
      </c>
      <c r="AF41" s="162" t="str">
        <f t="shared" si="10"/>
        <v/>
      </c>
      <c r="AG41" s="162" t="str">
        <f t="shared" si="10"/>
        <v/>
      </c>
      <c r="AH41" s="162" t="str">
        <f t="shared" si="10"/>
        <v/>
      </c>
      <c r="AI41" s="162" t="str">
        <f t="shared" si="10"/>
        <v/>
      </c>
      <c r="AJ41" s="162" t="str">
        <f t="shared" si="10"/>
        <v/>
      </c>
      <c r="AK41" s="162" t="str">
        <f t="shared" si="10"/>
        <v/>
      </c>
      <c r="AL41" s="162" t="str">
        <f t="shared" si="10"/>
        <v/>
      </c>
      <c r="AM41" s="162" t="str">
        <f t="shared" si="10"/>
        <v/>
      </c>
    </row>
    <row r="42" spans="1:39" s="161" customFormat="1" ht="24.95" customHeight="1" x14ac:dyDescent="0.25">
      <c r="A42" s="135"/>
      <c r="B42" s="173"/>
      <c r="C42" s="174"/>
      <c r="D42" s="174"/>
      <c r="E42" s="175"/>
      <c r="F42" s="175"/>
      <c r="G42" s="175"/>
      <c r="H42" s="175"/>
      <c r="I42" s="162"/>
      <c r="J42" s="162" t="str">
        <f t="shared" si="9"/>
        <v/>
      </c>
      <c r="K42" s="162" t="str">
        <f t="shared" si="6"/>
        <v/>
      </c>
      <c r="L42" s="162" t="str">
        <f t="shared" si="6"/>
        <v/>
      </c>
      <c r="M42" s="162" t="str">
        <f t="shared" si="6"/>
        <v/>
      </c>
      <c r="N42" s="162" t="str">
        <f t="shared" si="6"/>
        <v/>
      </c>
      <c r="O42" s="162" t="str">
        <f t="shared" si="6"/>
        <v/>
      </c>
      <c r="P42" s="162" t="str">
        <f t="shared" si="6"/>
        <v/>
      </c>
      <c r="Q42" s="162" t="str">
        <f t="shared" si="6"/>
        <v/>
      </c>
      <c r="R42" s="162" t="str">
        <f t="shared" si="6"/>
        <v/>
      </c>
      <c r="S42" s="162" t="str">
        <f t="shared" si="6"/>
        <v/>
      </c>
      <c r="T42" s="162" t="str">
        <f t="shared" si="6"/>
        <v/>
      </c>
      <c r="U42" s="162" t="str">
        <f t="shared" si="6"/>
        <v/>
      </c>
      <c r="V42" s="162" t="str">
        <f t="shared" si="6"/>
        <v/>
      </c>
      <c r="W42" s="162" t="str">
        <f t="shared" si="6"/>
        <v/>
      </c>
      <c r="X42" s="162" t="str">
        <f t="shared" si="6"/>
        <v/>
      </c>
      <c r="Y42" s="162" t="str">
        <f t="shared" si="6"/>
        <v/>
      </c>
      <c r="Z42" s="162" t="str">
        <f t="shared" si="10"/>
        <v/>
      </c>
      <c r="AA42" s="162" t="str">
        <f t="shared" si="10"/>
        <v/>
      </c>
      <c r="AB42" s="162" t="str">
        <f t="shared" si="10"/>
        <v/>
      </c>
      <c r="AC42" s="162" t="str">
        <f t="shared" si="10"/>
        <v/>
      </c>
      <c r="AD42" s="162" t="str">
        <f t="shared" si="10"/>
        <v/>
      </c>
      <c r="AE42" s="162" t="str">
        <f t="shared" si="10"/>
        <v/>
      </c>
      <c r="AF42" s="162" t="str">
        <f t="shared" si="10"/>
        <v/>
      </c>
      <c r="AG42" s="162" t="str">
        <f t="shared" si="10"/>
        <v/>
      </c>
      <c r="AH42" s="162" t="str">
        <f t="shared" si="10"/>
        <v/>
      </c>
      <c r="AI42" s="162" t="str">
        <f t="shared" si="10"/>
        <v/>
      </c>
      <c r="AJ42" s="162" t="str">
        <f t="shared" si="10"/>
        <v/>
      </c>
      <c r="AK42" s="162" t="str">
        <f t="shared" si="10"/>
        <v/>
      </c>
      <c r="AL42" s="162" t="str">
        <f t="shared" si="10"/>
        <v/>
      </c>
      <c r="AM42" s="162" t="str">
        <f t="shared" si="10"/>
        <v/>
      </c>
    </row>
    <row r="43" spans="1:39" s="161" customFormat="1" ht="24.95" customHeight="1" x14ac:dyDescent="0.25">
      <c r="A43" s="135"/>
      <c r="B43" s="173"/>
      <c r="C43" s="174"/>
      <c r="D43" s="174"/>
      <c r="E43" s="175"/>
      <c r="F43" s="175"/>
      <c r="G43" s="175"/>
      <c r="H43" s="175"/>
      <c r="I43" s="162"/>
      <c r="J43" s="162" t="str">
        <f t="shared" si="9"/>
        <v/>
      </c>
      <c r="K43" s="162" t="str">
        <f t="shared" si="6"/>
        <v/>
      </c>
      <c r="L43" s="162" t="str">
        <f t="shared" si="6"/>
        <v/>
      </c>
      <c r="M43" s="162" t="str">
        <f t="shared" si="6"/>
        <v/>
      </c>
      <c r="N43" s="162" t="str">
        <f t="shared" si="6"/>
        <v/>
      </c>
      <c r="O43" s="162" t="str">
        <f t="shared" si="6"/>
        <v/>
      </c>
      <c r="P43" s="162" t="str">
        <f t="shared" si="6"/>
        <v/>
      </c>
      <c r="Q43" s="162" t="str">
        <f t="shared" si="6"/>
        <v/>
      </c>
      <c r="R43" s="162" t="str">
        <f t="shared" si="6"/>
        <v/>
      </c>
      <c r="S43" s="162" t="str">
        <f t="shared" si="6"/>
        <v/>
      </c>
      <c r="T43" s="162" t="str">
        <f t="shared" si="6"/>
        <v/>
      </c>
      <c r="U43" s="162" t="str">
        <f t="shared" si="6"/>
        <v/>
      </c>
      <c r="V43" s="162" t="str">
        <f t="shared" si="6"/>
        <v/>
      </c>
      <c r="W43" s="162" t="str">
        <f t="shared" si="6"/>
        <v/>
      </c>
      <c r="X43" s="162" t="str">
        <f t="shared" si="6"/>
        <v/>
      </c>
      <c r="Y43" s="162" t="str">
        <f t="shared" si="6"/>
        <v/>
      </c>
      <c r="Z43" s="162" t="str">
        <f t="shared" si="10"/>
        <v/>
      </c>
      <c r="AA43" s="162" t="str">
        <f t="shared" si="10"/>
        <v/>
      </c>
      <c r="AB43" s="162" t="str">
        <f t="shared" si="10"/>
        <v/>
      </c>
      <c r="AC43" s="162" t="str">
        <f t="shared" si="10"/>
        <v/>
      </c>
      <c r="AD43" s="162" t="str">
        <f t="shared" si="10"/>
        <v/>
      </c>
      <c r="AE43" s="162" t="str">
        <f t="shared" si="10"/>
        <v/>
      </c>
      <c r="AF43" s="162" t="str">
        <f t="shared" si="10"/>
        <v/>
      </c>
      <c r="AG43" s="162" t="str">
        <f t="shared" si="10"/>
        <v/>
      </c>
      <c r="AH43" s="162" t="str">
        <f t="shared" si="10"/>
        <v/>
      </c>
      <c r="AI43" s="162" t="str">
        <f t="shared" si="10"/>
        <v/>
      </c>
      <c r="AJ43" s="162" t="str">
        <f t="shared" si="10"/>
        <v/>
      </c>
      <c r="AK43" s="162" t="str">
        <f t="shared" si="10"/>
        <v/>
      </c>
      <c r="AL43" s="162" t="str">
        <f t="shared" si="10"/>
        <v/>
      </c>
      <c r="AM43" s="162" t="str">
        <f t="shared" si="10"/>
        <v/>
      </c>
    </row>
    <row r="44" spans="1:39" s="161" customFormat="1" ht="24.95" customHeight="1" x14ac:dyDescent="0.25">
      <c r="A44" s="135"/>
      <c r="B44" s="173"/>
      <c r="C44" s="174"/>
      <c r="D44" s="174"/>
      <c r="E44" s="175"/>
      <c r="F44" s="175"/>
      <c r="G44" s="175"/>
      <c r="H44" s="175"/>
      <c r="I44" s="162"/>
      <c r="J44" s="162" t="str">
        <f t="shared" si="9"/>
        <v/>
      </c>
      <c r="K44" s="162" t="str">
        <f t="shared" si="9"/>
        <v/>
      </c>
      <c r="L44" s="162" t="str">
        <f t="shared" si="9"/>
        <v/>
      </c>
      <c r="M44" s="162" t="str">
        <f t="shared" si="9"/>
        <v/>
      </c>
      <c r="N44" s="162" t="str">
        <f t="shared" si="9"/>
        <v/>
      </c>
      <c r="O44" s="162" t="str">
        <f t="shared" si="9"/>
        <v/>
      </c>
      <c r="P44" s="162" t="str">
        <f t="shared" si="9"/>
        <v/>
      </c>
      <c r="Q44" s="162" t="str">
        <f t="shared" si="9"/>
        <v/>
      </c>
      <c r="R44" s="162" t="str">
        <f t="shared" si="9"/>
        <v/>
      </c>
      <c r="S44" s="162" t="str">
        <f t="shared" si="9"/>
        <v/>
      </c>
      <c r="T44" s="162" t="str">
        <f t="shared" si="9"/>
        <v/>
      </c>
      <c r="U44" s="162" t="str">
        <f t="shared" si="9"/>
        <v/>
      </c>
      <c r="V44" s="162" t="str">
        <f t="shared" si="9"/>
        <v/>
      </c>
      <c r="W44" s="162" t="str">
        <f t="shared" si="9"/>
        <v/>
      </c>
      <c r="X44" s="162" t="str">
        <f t="shared" si="9"/>
        <v/>
      </c>
      <c r="Y44" s="162" t="str">
        <f t="shared" si="9"/>
        <v/>
      </c>
      <c r="Z44" s="162" t="str">
        <f t="shared" si="10"/>
        <v/>
      </c>
      <c r="AA44" s="162" t="str">
        <f t="shared" si="10"/>
        <v/>
      </c>
      <c r="AB44" s="162" t="str">
        <f t="shared" si="10"/>
        <v/>
      </c>
      <c r="AC44" s="162" t="str">
        <f t="shared" si="10"/>
        <v/>
      </c>
      <c r="AD44" s="162" t="str">
        <f t="shared" si="10"/>
        <v/>
      </c>
      <c r="AE44" s="162" t="str">
        <f t="shared" si="10"/>
        <v/>
      </c>
      <c r="AF44" s="162" t="str">
        <f t="shared" si="10"/>
        <v/>
      </c>
      <c r="AG44" s="162" t="str">
        <f t="shared" si="10"/>
        <v/>
      </c>
      <c r="AH44" s="162" t="str">
        <f t="shared" si="10"/>
        <v/>
      </c>
      <c r="AI44" s="162" t="str">
        <f t="shared" si="10"/>
        <v/>
      </c>
      <c r="AJ44" s="162" t="str">
        <f t="shared" si="10"/>
        <v/>
      </c>
      <c r="AK44" s="162" t="str">
        <f t="shared" si="10"/>
        <v/>
      </c>
      <c r="AL44" s="162" t="str">
        <f t="shared" si="10"/>
        <v/>
      </c>
      <c r="AM44" s="162" t="str">
        <f t="shared" si="10"/>
        <v/>
      </c>
    </row>
    <row r="45" spans="1:39" s="161" customFormat="1" ht="24.95" customHeight="1" x14ac:dyDescent="0.25">
      <c r="A45" s="135"/>
      <c r="B45" s="170"/>
      <c r="C45" s="171"/>
      <c r="D45" s="171"/>
      <c r="E45" s="172"/>
      <c r="F45" s="172"/>
      <c r="G45" s="172"/>
      <c r="H45" s="172"/>
      <c r="I45" s="162"/>
      <c r="J45" s="162" t="str">
        <f>IF(J$13=$H45,"DL","")</f>
        <v/>
      </c>
      <c r="K45" s="162" t="str">
        <f t="shared" si="9"/>
        <v/>
      </c>
      <c r="L45" s="162" t="str">
        <f t="shared" si="9"/>
        <v/>
      </c>
      <c r="M45" s="162" t="str">
        <f t="shared" si="9"/>
        <v/>
      </c>
      <c r="N45" s="162" t="str">
        <f t="shared" si="9"/>
        <v/>
      </c>
      <c r="O45" s="162" t="str">
        <f t="shared" si="9"/>
        <v/>
      </c>
      <c r="P45" s="162" t="str">
        <f t="shared" si="9"/>
        <v/>
      </c>
      <c r="Q45" s="162" t="str">
        <f t="shared" si="9"/>
        <v/>
      </c>
      <c r="R45" s="162" t="str">
        <f t="shared" si="9"/>
        <v/>
      </c>
      <c r="S45" s="162" t="str">
        <f t="shared" si="9"/>
        <v/>
      </c>
      <c r="T45" s="162" t="str">
        <f t="shared" si="9"/>
        <v/>
      </c>
      <c r="U45" s="162" t="str">
        <f t="shared" si="9"/>
        <v/>
      </c>
      <c r="V45" s="162" t="str">
        <f t="shared" si="9"/>
        <v/>
      </c>
      <c r="W45" s="162" t="str">
        <f t="shared" si="9"/>
        <v/>
      </c>
      <c r="X45" s="162" t="str">
        <f t="shared" si="9"/>
        <v/>
      </c>
      <c r="Y45" s="162" t="str">
        <f t="shared" si="9"/>
        <v/>
      </c>
      <c r="Z45" s="162" t="str">
        <f t="shared" si="10"/>
        <v/>
      </c>
      <c r="AA45" s="162" t="str">
        <f t="shared" si="10"/>
        <v/>
      </c>
      <c r="AB45" s="162" t="str">
        <f t="shared" si="10"/>
        <v/>
      </c>
      <c r="AC45" s="162" t="str">
        <f t="shared" si="10"/>
        <v/>
      </c>
      <c r="AD45" s="162" t="str">
        <f t="shared" si="10"/>
        <v/>
      </c>
      <c r="AE45" s="162" t="str">
        <f t="shared" si="10"/>
        <v/>
      </c>
      <c r="AF45" s="162" t="str">
        <f t="shared" si="10"/>
        <v/>
      </c>
      <c r="AG45" s="162" t="str">
        <f t="shared" si="10"/>
        <v/>
      </c>
      <c r="AH45" s="162" t="str">
        <f t="shared" si="10"/>
        <v/>
      </c>
      <c r="AI45" s="162" t="str">
        <f t="shared" si="10"/>
        <v/>
      </c>
      <c r="AJ45" s="162" t="str">
        <f t="shared" si="10"/>
        <v/>
      </c>
      <c r="AK45" s="162" t="str">
        <f t="shared" si="10"/>
        <v/>
      </c>
      <c r="AL45" s="162" t="str">
        <f t="shared" si="10"/>
        <v/>
      </c>
      <c r="AM45" s="162" t="str">
        <f t="shared" si="10"/>
        <v/>
      </c>
    </row>
    <row r="46" spans="1:39" s="161" customFormat="1" ht="24.95" customHeight="1" x14ac:dyDescent="0.25">
      <c r="A46" s="135"/>
      <c r="B46" s="170"/>
      <c r="C46" s="171"/>
      <c r="D46" s="171"/>
      <c r="E46" s="172"/>
      <c r="F46" s="172"/>
      <c r="G46" s="172"/>
      <c r="H46" s="172"/>
      <c r="I46" s="162"/>
      <c r="J46" s="162" t="str">
        <f t="shared" ref="J46:J50" si="11">IF(J$13=$H46,"DL","")</f>
        <v/>
      </c>
      <c r="K46" s="162" t="str">
        <f t="shared" si="9"/>
        <v/>
      </c>
      <c r="L46" s="162" t="str">
        <f t="shared" si="9"/>
        <v/>
      </c>
      <c r="M46" s="162" t="str">
        <f t="shared" si="9"/>
        <v/>
      </c>
      <c r="N46" s="162" t="str">
        <f t="shared" si="9"/>
        <v/>
      </c>
      <c r="O46" s="162" t="str">
        <f t="shared" si="9"/>
        <v/>
      </c>
      <c r="P46" s="162" t="str">
        <f t="shared" si="9"/>
        <v/>
      </c>
      <c r="Q46" s="162" t="str">
        <f t="shared" si="9"/>
        <v/>
      </c>
      <c r="R46" s="162" t="str">
        <f t="shared" si="9"/>
        <v/>
      </c>
      <c r="S46" s="162" t="str">
        <f t="shared" si="9"/>
        <v/>
      </c>
      <c r="T46" s="162" t="str">
        <f t="shared" si="9"/>
        <v/>
      </c>
      <c r="U46" s="162" t="str">
        <f t="shared" si="9"/>
        <v/>
      </c>
      <c r="V46" s="162" t="str">
        <f t="shared" si="9"/>
        <v/>
      </c>
      <c r="W46" s="162" t="str">
        <f t="shared" si="9"/>
        <v/>
      </c>
      <c r="X46" s="162" t="str">
        <f t="shared" si="9"/>
        <v/>
      </c>
      <c r="Y46" s="162" t="str">
        <f t="shared" si="9"/>
        <v/>
      </c>
      <c r="Z46" s="162" t="str">
        <f t="shared" si="10"/>
        <v/>
      </c>
      <c r="AA46" s="162" t="str">
        <f t="shared" si="10"/>
        <v/>
      </c>
      <c r="AB46" s="162" t="str">
        <f t="shared" si="10"/>
        <v/>
      </c>
      <c r="AC46" s="162" t="str">
        <f t="shared" si="10"/>
        <v/>
      </c>
      <c r="AD46" s="162" t="str">
        <f t="shared" si="10"/>
        <v/>
      </c>
      <c r="AE46" s="162" t="str">
        <f t="shared" si="10"/>
        <v/>
      </c>
      <c r="AF46" s="162" t="str">
        <f t="shared" si="10"/>
        <v/>
      </c>
      <c r="AG46" s="162" t="str">
        <f t="shared" si="10"/>
        <v/>
      </c>
      <c r="AH46" s="162" t="str">
        <f t="shared" si="10"/>
        <v/>
      </c>
      <c r="AI46" s="162" t="str">
        <f t="shared" si="10"/>
        <v/>
      </c>
      <c r="AJ46" s="162" t="str">
        <f t="shared" si="10"/>
        <v/>
      </c>
      <c r="AK46" s="162" t="str">
        <f t="shared" si="10"/>
        <v/>
      </c>
      <c r="AL46" s="162" t="str">
        <f t="shared" si="10"/>
        <v/>
      </c>
      <c r="AM46" s="162" t="str">
        <f t="shared" si="10"/>
        <v/>
      </c>
    </row>
    <row r="47" spans="1:39" s="161" customFormat="1" ht="24.95" customHeight="1" x14ac:dyDescent="0.25">
      <c r="A47" s="135"/>
      <c r="B47" s="170"/>
      <c r="C47" s="171"/>
      <c r="D47" s="171"/>
      <c r="E47" s="172"/>
      <c r="F47" s="172"/>
      <c r="G47" s="172"/>
      <c r="H47" s="172"/>
      <c r="I47" s="162"/>
      <c r="J47" s="162" t="str">
        <f t="shared" si="11"/>
        <v/>
      </c>
      <c r="K47" s="162" t="str">
        <f t="shared" si="9"/>
        <v/>
      </c>
      <c r="L47" s="162" t="str">
        <f t="shared" si="9"/>
        <v/>
      </c>
      <c r="M47" s="162" t="str">
        <f t="shared" si="9"/>
        <v/>
      </c>
      <c r="N47" s="162" t="str">
        <f t="shared" si="9"/>
        <v/>
      </c>
      <c r="O47" s="162" t="str">
        <f t="shared" si="9"/>
        <v/>
      </c>
      <c r="P47" s="162" t="str">
        <f t="shared" si="9"/>
        <v/>
      </c>
      <c r="Q47" s="162" t="str">
        <f t="shared" si="9"/>
        <v/>
      </c>
      <c r="R47" s="162" t="str">
        <f t="shared" si="9"/>
        <v/>
      </c>
      <c r="S47" s="162" t="str">
        <f t="shared" si="9"/>
        <v/>
      </c>
      <c r="T47" s="162" t="str">
        <f t="shared" si="9"/>
        <v/>
      </c>
      <c r="U47" s="162" t="str">
        <f t="shared" si="9"/>
        <v/>
      </c>
      <c r="V47" s="162" t="str">
        <f t="shared" si="9"/>
        <v/>
      </c>
      <c r="W47" s="162" t="str">
        <f t="shared" si="9"/>
        <v/>
      </c>
      <c r="X47" s="162" t="str">
        <f t="shared" si="9"/>
        <v/>
      </c>
      <c r="Y47" s="162" t="str">
        <f t="shared" si="9"/>
        <v/>
      </c>
      <c r="Z47" s="162" t="str">
        <f t="shared" si="10"/>
        <v/>
      </c>
      <c r="AA47" s="162" t="str">
        <f t="shared" si="10"/>
        <v/>
      </c>
      <c r="AB47" s="162" t="str">
        <f t="shared" si="10"/>
        <v/>
      </c>
      <c r="AC47" s="162" t="str">
        <f t="shared" si="10"/>
        <v/>
      </c>
      <c r="AD47" s="162" t="str">
        <f t="shared" si="10"/>
        <v/>
      </c>
      <c r="AE47" s="162" t="str">
        <f t="shared" si="10"/>
        <v/>
      </c>
      <c r="AF47" s="162" t="str">
        <f t="shared" si="10"/>
        <v/>
      </c>
      <c r="AG47" s="162" t="str">
        <f t="shared" si="10"/>
        <v/>
      </c>
      <c r="AH47" s="162" t="str">
        <f t="shared" si="10"/>
        <v/>
      </c>
      <c r="AI47" s="162" t="str">
        <f t="shared" si="10"/>
        <v/>
      </c>
      <c r="AJ47" s="162" t="str">
        <f t="shared" si="10"/>
        <v/>
      </c>
      <c r="AK47" s="162" t="str">
        <f t="shared" si="10"/>
        <v/>
      </c>
      <c r="AL47" s="162" t="str">
        <f t="shared" si="10"/>
        <v/>
      </c>
      <c r="AM47" s="162" t="str">
        <f t="shared" si="10"/>
        <v/>
      </c>
    </row>
    <row r="48" spans="1:39" s="161" customFormat="1" ht="24.95" customHeight="1" x14ac:dyDescent="0.25">
      <c r="A48" s="135"/>
      <c r="B48" s="170"/>
      <c r="C48" s="171"/>
      <c r="D48" s="171"/>
      <c r="E48" s="172"/>
      <c r="F48" s="172"/>
      <c r="G48" s="172"/>
      <c r="H48" s="172"/>
      <c r="I48" s="162"/>
      <c r="J48" s="162" t="str">
        <f t="shared" si="11"/>
        <v/>
      </c>
      <c r="K48" s="162" t="str">
        <f t="shared" si="9"/>
        <v/>
      </c>
      <c r="L48" s="162" t="str">
        <f t="shared" si="9"/>
        <v/>
      </c>
      <c r="M48" s="162" t="str">
        <f t="shared" si="9"/>
        <v/>
      </c>
      <c r="N48" s="162" t="str">
        <f t="shared" si="9"/>
        <v/>
      </c>
      <c r="O48" s="162" t="str">
        <f t="shared" si="9"/>
        <v/>
      </c>
      <c r="P48" s="162" t="str">
        <f t="shared" si="9"/>
        <v/>
      </c>
      <c r="Q48" s="162" t="str">
        <f t="shared" si="9"/>
        <v/>
      </c>
      <c r="R48" s="162" t="str">
        <f t="shared" si="9"/>
        <v/>
      </c>
      <c r="S48" s="162" t="str">
        <f t="shared" si="9"/>
        <v/>
      </c>
      <c r="T48" s="162" t="str">
        <f t="shared" si="9"/>
        <v/>
      </c>
      <c r="U48" s="162" t="str">
        <f t="shared" si="9"/>
        <v/>
      </c>
      <c r="V48" s="162" t="str">
        <f t="shared" si="9"/>
        <v/>
      </c>
      <c r="W48" s="162" t="str">
        <f t="shared" si="9"/>
        <v/>
      </c>
      <c r="X48" s="162" t="str">
        <f t="shared" si="9"/>
        <v/>
      </c>
      <c r="Y48" s="162" t="str">
        <f t="shared" si="9"/>
        <v/>
      </c>
      <c r="Z48" s="162" t="str">
        <f t="shared" si="10"/>
        <v/>
      </c>
      <c r="AA48" s="162" t="str">
        <f t="shared" si="10"/>
        <v/>
      </c>
      <c r="AB48" s="162" t="str">
        <f t="shared" si="10"/>
        <v/>
      </c>
      <c r="AC48" s="162" t="str">
        <f t="shared" si="10"/>
        <v/>
      </c>
      <c r="AD48" s="162" t="str">
        <f t="shared" si="10"/>
        <v/>
      </c>
      <c r="AE48" s="162" t="str">
        <f t="shared" si="10"/>
        <v/>
      </c>
      <c r="AF48" s="162" t="str">
        <f t="shared" si="10"/>
        <v/>
      </c>
      <c r="AG48" s="162" t="str">
        <f t="shared" si="10"/>
        <v/>
      </c>
      <c r="AH48" s="162" t="str">
        <f t="shared" si="10"/>
        <v/>
      </c>
      <c r="AI48" s="162" t="str">
        <f t="shared" si="10"/>
        <v/>
      </c>
      <c r="AJ48" s="162" t="str">
        <f t="shared" si="10"/>
        <v/>
      </c>
      <c r="AK48" s="162" t="str">
        <f t="shared" si="10"/>
        <v/>
      </c>
      <c r="AL48" s="162" t="str">
        <f t="shared" si="10"/>
        <v/>
      </c>
      <c r="AM48" s="162" t="str">
        <f t="shared" si="10"/>
        <v/>
      </c>
    </row>
    <row r="49" spans="1:39" s="161" customFormat="1" ht="24.95" customHeight="1" x14ac:dyDescent="0.25">
      <c r="A49" s="135"/>
      <c r="B49" s="170"/>
      <c r="C49" s="171"/>
      <c r="D49" s="171"/>
      <c r="E49" s="172"/>
      <c r="F49" s="172"/>
      <c r="G49" s="172"/>
      <c r="H49" s="172"/>
      <c r="I49" s="162"/>
      <c r="J49" s="162" t="str">
        <f t="shared" si="11"/>
        <v/>
      </c>
      <c r="K49" s="162" t="str">
        <f t="shared" si="9"/>
        <v/>
      </c>
      <c r="L49" s="162" t="str">
        <f t="shared" si="9"/>
        <v/>
      </c>
      <c r="M49" s="162" t="str">
        <f t="shared" si="9"/>
        <v/>
      </c>
      <c r="N49" s="162" t="str">
        <f t="shared" si="9"/>
        <v/>
      </c>
      <c r="O49" s="162" t="str">
        <f t="shared" si="9"/>
        <v/>
      </c>
      <c r="P49" s="162" t="str">
        <f t="shared" si="9"/>
        <v/>
      </c>
      <c r="Q49" s="162" t="str">
        <f t="shared" si="9"/>
        <v/>
      </c>
      <c r="R49" s="162" t="str">
        <f t="shared" si="9"/>
        <v/>
      </c>
      <c r="S49" s="162" t="str">
        <f t="shared" si="9"/>
        <v/>
      </c>
      <c r="T49" s="162" t="str">
        <f t="shared" si="9"/>
        <v/>
      </c>
      <c r="U49" s="162" t="str">
        <f t="shared" si="9"/>
        <v/>
      </c>
      <c r="V49" s="162" t="str">
        <f t="shared" si="9"/>
        <v/>
      </c>
      <c r="W49" s="162" t="str">
        <f t="shared" si="9"/>
        <v/>
      </c>
      <c r="X49" s="162" t="str">
        <f t="shared" si="9"/>
        <v/>
      </c>
      <c r="Y49" s="162" t="str">
        <f t="shared" si="9"/>
        <v/>
      </c>
      <c r="Z49" s="162" t="str">
        <f t="shared" si="10"/>
        <v/>
      </c>
      <c r="AA49" s="162" t="str">
        <f t="shared" si="10"/>
        <v/>
      </c>
      <c r="AB49" s="162" t="str">
        <f t="shared" si="10"/>
        <v/>
      </c>
      <c r="AC49" s="162" t="str">
        <f t="shared" si="10"/>
        <v/>
      </c>
      <c r="AD49" s="162" t="str">
        <f t="shared" si="10"/>
        <v/>
      </c>
      <c r="AE49" s="162" t="str">
        <f t="shared" si="10"/>
        <v/>
      </c>
      <c r="AF49" s="162" t="str">
        <f t="shared" si="10"/>
        <v/>
      </c>
      <c r="AG49" s="162" t="str">
        <f t="shared" si="10"/>
        <v/>
      </c>
      <c r="AH49" s="162" t="str">
        <f t="shared" si="10"/>
        <v/>
      </c>
      <c r="AI49" s="162" t="str">
        <f t="shared" si="10"/>
        <v/>
      </c>
      <c r="AJ49" s="162" t="str">
        <f t="shared" si="10"/>
        <v/>
      </c>
      <c r="AK49" s="162" t="str">
        <f t="shared" si="10"/>
        <v/>
      </c>
      <c r="AL49" s="162" t="str">
        <f t="shared" si="10"/>
        <v/>
      </c>
      <c r="AM49" s="162" t="str">
        <f t="shared" si="10"/>
        <v/>
      </c>
    </row>
    <row r="50" spans="1:39" s="161" customFormat="1" ht="24.95" customHeight="1" x14ac:dyDescent="0.25">
      <c r="A50" s="135"/>
      <c r="B50" s="170"/>
      <c r="C50" s="171"/>
      <c r="D50" s="171"/>
      <c r="E50" s="172"/>
      <c r="F50" s="172"/>
      <c r="G50" s="172"/>
      <c r="H50" s="172"/>
      <c r="I50" s="162"/>
      <c r="J50" s="162" t="str">
        <f t="shared" si="11"/>
        <v/>
      </c>
      <c r="K50" s="162" t="str">
        <f t="shared" si="9"/>
        <v/>
      </c>
      <c r="L50" s="162" t="str">
        <f t="shared" si="9"/>
        <v/>
      </c>
      <c r="M50" s="162" t="str">
        <f t="shared" si="9"/>
        <v/>
      </c>
      <c r="N50" s="162" t="str">
        <f t="shared" si="9"/>
        <v/>
      </c>
      <c r="O50" s="162" t="str">
        <f t="shared" si="9"/>
        <v/>
      </c>
      <c r="P50" s="162" t="str">
        <f t="shared" si="9"/>
        <v/>
      </c>
      <c r="Q50" s="162" t="str">
        <f t="shared" si="9"/>
        <v/>
      </c>
      <c r="R50" s="162" t="str">
        <f t="shared" si="9"/>
        <v/>
      </c>
      <c r="S50" s="162" t="str">
        <f t="shared" si="9"/>
        <v/>
      </c>
      <c r="T50" s="162" t="str">
        <f t="shared" si="9"/>
        <v/>
      </c>
      <c r="U50" s="162" t="str">
        <f t="shared" si="9"/>
        <v/>
      </c>
      <c r="V50" s="162" t="str">
        <f t="shared" si="9"/>
        <v/>
      </c>
      <c r="W50" s="162" t="str">
        <f t="shared" si="9"/>
        <v/>
      </c>
      <c r="X50" s="162" t="str">
        <f t="shared" si="9"/>
        <v/>
      </c>
      <c r="Y50" s="162" t="str">
        <f t="shared" si="9"/>
        <v/>
      </c>
      <c r="Z50" s="162" t="str">
        <f t="shared" si="10"/>
        <v/>
      </c>
      <c r="AA50" s="162" t="str">
        <f t="shared" si="10"/>
        <v/>
      </c>
      <c r="AB50" s="162" t="str">
        <f t="shared" si="10"/>
        <v/>
      </c>
      <c r="AC50" s="162" t="str">
        <f t="shared" si="10"/>
        <v/>
      </c>
      <c r="AD50" s="162" t="str">
        <f t="shared" si="10"/>
        <v/>
      </c>
      <c r="AE50" s="162" t="str">
        <f t="shared" si="10"/>
        <v/>
      </c>
      <c r="AF50" s="162" t="str">
        <f t="shared" si="10"/>
        <v/>
      </c>
      <c r="AG50" s="162" t="str">
        <f t="shared" si="10"/>
        <v/>
      </c>
      <c r="AH50" s="162" t="str">
        <f t="shared" si="10"/>
        <v/>
      </c>
      <c r="AI50" s="162" t="str">
        <f t="shared" si="10"/>
        <v/>
      </c>
      <c r="AJ50" s="162" t="str">
        <f t="shared" si="10"/>
        <v/>
      </c>
      <c r="AK50" s="162" t="str">
        <f t="shared" si="10"/>
        <v/>
      </c>
      <c r="AL50" s="162" t="str">
        <f t="shared" si="10"/>
        <v/>
      </c>
      <c r="AM50" s="162" t="str">
        <f t="shared" si="10"/>
        <v/>
      </c>
    </row>
    <row r="51" spans="1:39" s="161" customFormat="1" ht="24.95" customHeight="1" x14ac:dyDescent="0.25">
      <c r="A51" s="135"/>
      <c r="B51" s="173"/>
      <c r="C51" s="174"/>
      <c r="D51" s="174"/>
      <c r="E51" s="175"/>
      <c r="F51" s="175"/>
      <c r="G51" s="175"/>
      <c r="H51" s="175"/>
      <c r="I51" s="162"/>
      <c r="J51" s="162" t="str">
        <f>IF(J$13=$H51,"DL","")</f>
        <v/>
      </c>
      <c r="K51" s="162" t="str">
        <f t="shared" si="9"/>
        <v/>
      </c>
      <c r="L51" s="162" t="str">
        <f t="shared" si="9"/>
        <v/>
      </c>
      <c r="M51" s="162" t="str">
        <f t="shared" si="9"/>
        <v/>
      </c>
      <c r="N51" s="162" t="str">
        <f t="shared" si="9"/>
        <v/>
      </c>
      <c r="O51" s="162" t="str">
        <f t="shared" si="9"/>
        <v/>
      </c>
      <c r="P51" s="162" t="str">
        <f t="shared" si="9"/>
        <v/>
      </c>
      <c r="Q51" s="162" t="str">
        <f t="shared" si="9"/>
        <v/>
      </c>
      <c r="R51" s="162" t="str">
        <f t="shared" si="9"/>
        <v/>
      </c>
      <c r="S51" s="162" t="str">
        <f t="shared" si="9"/>
        <v/>
      </c>
      <c r="T51" s="162" t="str">
        <f t="shared" si="9"/>
        <v/>
      </c>
      <c r="U51" s="162" t="str">
        <f t="shared" si="9"/>
        <v/>
      </c>
      <c r="V51" s="162" t="str">
        <f t="shared" si="9"/>
        <v/>
      </c>
      <c r="W51" s="162" t="str">
        <f t="shared" si="9"/>
        <v/>
      </c>
      <c r="X51" s="162" t="str">
        <f t="shared" si="9"/>
        <v/>
      </c>
      <c r="Y51" s="162" t="str">
        <f t="shared" si="9"/>
        <v/>
      </c>
      <c r="Z51" s="162" t="str">
        <f t="shared" si="10"/>
        <v/>
      </c>
      <c r="AA51" s="162" t="str">
        <f t="shared" si="10"/>
        <v/>
      </c>
      <c r="AB51" s="162" t="str">
        <f t="shared" si="10"/>
        <v/>
      </c>
      <c r="AC51" s="162" t="str">
        <f t="shared" si="10"/>
        <v/>
      </c>
      <c r="AD51" s="162" t="str">
        <f t="shared" si="10"/>
        <v/>
      </c>
      <c r="AE51" s="162" t="str">
        <f t="shared" si="10"/>
        <v/>
      </c>
      <c r="AF51" s="162" t="str">
        <f t="shared" si="10"/>
        <v/>
      </c>
      <c r="AG51" s="162" t="str">
        <f t="shared" si="10"/>
        <v/>
      </c>
      <c r="AH51" s="162" t="str">
        <f t="shared" si="10"/>
        <v/>
      </c>
      <c r="AI51" s="162" t="str">
        <f t="shared" si="10"/>
        <v/>
      </c>
      <c r="AJ51" s="162" t="str">
        <f t="shared" si="10"/>
        <v/>
      </c>
      <c r="AK51" s="162" t="str">
        <f t="shared" si="10"/>
        <v/>
      </c>
      <c r="AL51" s="162" t="str">
        <f t="shared" si="10"/>
        <v/>
      </c>
      <c r="AM51" s="162" t="str">
        <f t="shared" si="10"/>
        <v/>
      </c>
    </row>
    <row r="52" spans="1:39" s="161" customFormat="1" ht="24.95" customHeight="1" x14ac:dyDescent="0.25">
      <c r="A52" s="135"/>
      <c r="B52" s="173"/>
      <c r="C52" s="174"/>
      <c r="D52" s="174"/>
      <c r="E52" s="175"/>
      <c r="F52" s="175"/>
      <c r="G52" s="175"/>
      <c r="H52" s="175"/>
      <c r="I52" s="162"/>
      <c r="J52" s="162" t="str">
        <f t="shared" si="9"/>
        <v/>
      </c>
      <c r="K52" s="162" t="str">
        <f t="shared" si="9"/>
        <v/>
      </c>
      <c r="L52" s="162" t="str">
        <f t="shared" si="9"/>
        <v/>
      </c>
      <c r="M52" s="162" t="str">
        <f t="shared" si="9"/>
        <v/>
      </c>
      <c r="N52" s="162" t="str">
        <f t="shared" si="9"/>
        <v/>
      </c>
      <c r="O52" s="162" t="str">
        <f t="shared" si="9"/>
        <v/>
      </c>
      <c r="P52" s="162" t="str">
        <f t="shared" si="9"/>
        <v/>
      </c>
      <c r="Q52" s="162" t="str">
        <f t="shared" si="9"/>
        <v/>
      </c>
      <c r="R52" s="162" t="str">
        <f t="shared" si="9"/>
        <v/>
      </c>
      <c r="S52" s="162" t="str">
        <f t="shared" si="9"/>
        <v/>
      </c>
      <c r="T52" s="162" t="str">
        <f t="shared" si="9"/>
        <v/>
      </c>
      <c r="U52" s="162" t="str">
        <f t="shared" si="9"/>
        <v/>
      </c>
      <c r="V52" s="162" t="str">
        <f t="shared" si="9"/>
        <v/>
      </c>
      <c r="W52" s="162" t="str">
        <f t="shared" si="9"/>
        <v/>
      </c>
      <c r="X52" s="162" t="str">
        <f t="shared" si="9"/>
        <v/>
      </c>
      <c r="Y52" s="162" t="str">
        <f t="shared" si="9"/>
        <v/>
      </c>
      <c r="Z52" s="162" t="str">
        <f t="shared" si="10"/>
        <v/>
      </c>
      <c r="AA52" s="162" t="str">
        <f t="shared" si="10"/>
        <v/>
      </c>
      <c r="AB52" s="162" t="str">
        <f t="shared" si="10"/>
        <v/>
      </c>
      <c r="AC52" s="162" t="str">
        <f t="shared" si="10"/>
        <v/>
      </c>
      <c r="AD52" s="162" t="str">
        <f t="shared" si="10"/>
        <v/>
      </c>
      <c r="AE52" s="162" t="str">
        <f t="shared" si="10"/>
        <v/>
      </c>
      <c r="AF52" s="162" t="str">
        <f t="shared" si="10"/>
        <v/>
      </c>
      <c r="AG52" s="162" t="str">
        <f t="shared" si="10"/>
        <v/>
      </c>
      <c r="AH52" s="162" t="str">
        <f t="shared" si="10"/>
        <v/>
      </c>
      <c r="AI52" s="162" t="str">
        <f t="shared" si="10"/>
        <v/>
      </c>
      <c r="AJ52" s="162" t="str">
        <f t="shared" si="10"/>
        <v/>
      </c>
      <c r="AK52" s="162" t="str">
        <f t="shared" si="10"/>
        <v/>
      </c>
      <c r="AL52" s="162" t="str">
        <f t="shared" si="10"/>
        <v/>
      </c>
      <c r="AM52" s="162" t="str">
        <f t="shared" si="10"/>
        <v/>
      </c>
    </row>
    <row r="53" spans="1:39" s="161" customFormat="1" ht="24.95" customHeight="1" x14ac:dyDescent="0.25">
      <c r="A53" s="135"/>
      <c r="B53" s="173"/>
      <c r="C53" s="174"/>
      <c r="D53" s="174"/>
      <c r="E53" s="175"/>
      <c r="F53" s="175"/>
      <c r="G53" s="175"/>
      <c r="H53" s="175"/>
      <c r="I53" s="162"/>
      <c r="J53" s="162" t="str">
        <f t="shared" si="9"/>
        <v/>
      </c>
      <c r="K53" s="162" t="str">
        <f t="shared" si="9"/>
        <v/>
      </c>
      <c r="L53" s="162" t="str">
        <f t="shared" si="9"/>
        <v/>
      </c>
      <c r="M53" s="162" t="str">
        <f t="shared" si="9"/>
        <v/>
      </c>
      <c r="N53" s="162" t="str">
        <f t="shared" si="9"/>
        <v/>
      </c>
      <c r="O53" s="162" t="str">
        <f t="shared" si="9"/>
        <v/>
      </c>
      <c r="P53" s="162" t="str">
        <f t="shared" si="9"/>
        <v/>
      </c>
      <c r="Q53" s="162" t="str">
        <f t="shared" si="9"/>
        <v/>
      </c>
      <c r="R53" s="162" t="str">
        <f t="shared" si="9"/>
        <v/>
      </c>
      <c r="S53" s="162" t="str">
        <f t="shared" si="9"/>
        <v/>
      </c>
      <c r="T53" s="162" t="str">
        <f t="shared" si="9"/>
        <v/>
      </c>
      <c r="U53" s="162" t="str">
        <f t="shared" si="9"/>
        <v/>
      </c>
      <c r="V53" s="162" t="str">
        <f t="shared" si="9"/>
        <v/>
      </c>
      <c r="W53" s="162" t="str">
        <f t="shared" si="9"/>
        <v/>
      </c>
      <c r="X53" s="162" t="str">
        <f t="shared" si="9"/>
        <v/>
      </c>
      <c r="Y53" s="162" t="str">
        <f t="shared" si="9"/>
        <v/>
      </c>
      <c r="Z53" s="162" t="str">
        <f t="shared" si="10"/>
        <v/>
      </c>
      <c r="AA53" s="162" t="str">
        <f t="shared" si="10"/>
        <v/>
      </c>
      <c r="AB53" s="162" t="str">
        <f t="shared" si="10"/>
        <v/>
      </c>
      <c r="AC53" s="162" t="str">
        <f t="shared" si="10"/>
        <v/>
      </c>
      <c r="AD53" s="162" t="str">
        <f t="shared" si="10"/>
        <v/>
      </c>
      <c r="AE53" s="162" t="str">
        <f t="shared" si="10"/>
        <v/>
      </c>
      <c r="AF53" s="162" t="str">
        <f t="shared" si="10"/>
        <v/>
      </c>
      <c r="AG53" s="162" t="str">
        <f t="shared" si="10"/>
        <v/>
      </c>
      <c r="AH53" s="162" t="str">
        <f t="shared" si="10"/>
        <v/>
      </c>
      <c r="AI53" s="162" t="str">
        <f t="shared" si="10"/>
        <v/>
      </c>
      <c r="AJ53" s="162" t="str">
        <f t="shared" si="10"/>
        <v/>
      </c>
      <c r="AK53" s="162" t="str">
        <f t="shared" si="10"/>
        <v/>
      </c>
      <c r="AL53" s="162" t="str">
        <f t="shared" si="10"/>
        <v/>
      </c>
      <c r="AM53" s="162" t="str">
        <f t="shared" si="10"/>
        <v/>
      </c>
    </row>
    <row r="54" spans="1:39" s="161" customFormat="1" ht="24.95" customHeight="1" x14ac:dyDescent="0.25">
      <c r="A54" s="135"/>
      <c r="B54" s="173"/>
      <c r="C54" s="174"/>
      <c r="D54" s="174"/>
      <c r="E54" s="175"/>
      <c r="F54" s="175"/>
      <c r="G54" s="175"/>
      <c r="H54" s="175"/>
      <c r="I54" s="162"/>
      <c r="J54" s="162" t="str">
        <f t="shared" si="9"/>
        <v/>
      </c>
      <c r="K54" s="162" t="str">
        <f t="shared" si="9"/>
        <v/>
      </c>
      <c r="L54" s="162" t="str">
        <f t="shared" si="9"/>
        <v/>
      </c>
      <c r="M54" s="162" t="str">
        <f t="shared" si="9"/>
        <v/>
      </c>
      <c r="N54" s="162" t="str">
        <f t="shared" si="9"/>
        <v/>
      </c>
      <c r="O54" s="162" t="str">
        <f t="shared" si="9"/>
        <v/>
      </c>
      <c r="P54" s="162" t="str">
        <f t="shared" si="9"/>
        <v/>
      </c>
      <c r="Q54" s="162" t="str">
        <f t="shared" si="9"/>
        <v/>
      </c>
      <c r="R54" s="162" t="str">
        <f t="shared" si="9"/>
        <v/>
      </c>
      <c r="S54" s="162" t="str">
        <f t="shared" si="9"/>
        <v/>
      </c>
      <c r="T54" s="162" t="str">
        <f t="shared" si="9"/>
        <v/>
      </c>
      <c r="U54" s="162" t="str">
        <f t="shared" si="9"/>
        <v/>
      </c>
      <c r="V54" s="162" t="str">
        <f t="shared" si="9"/>
        <v/>
      </c>
      <c r="W54" s="162" t="str">
        <f t="shared" si="9"/>
        <v/>
      </c>
      <c r="X54" s="162" t="str">
        <f t="shared" si="9"/>
        <v/>
      </c>
      <c r="Y54" s="162" t="str">
        <f t="shared" si="9"/>
        <v/>
      </c>
      <c r="Z54" s="162" t="str">
        <f t="shared" si="10"/>
        <v/>
      </c>
      <c r="AA54" s="162" t="str">
        <f t="shared" si="10"/>
        <v/>
      </c>
      <c r="AB54" s="162" t="str">
        <f t="shared" si="10"/>
        <v/>
      </c>
      <c r="AC54" s="162" t="str">
        <f t="shared" si="10"/>
        <v/>
      </c>
      <c r="AD54" s="162" t="str">
        <f t="shared" si="10"/>
        <v/>
      </c>
      <c r="AE54" s="162" t="str">
        <f t="shared" si="10"/>
        <v/>
      </c>
      <c r="AF54" s="162" t="str">
        <f t="shared" si="10"/>
        <v/>
      </c>
      <c r="AG54" s="162" t="str">
        <f t="shared" si="10"/>
        <v/>
      </c>
      <c r="AH54" s="162" t="str">
        <f t="shared" si="10"/>
        <v/>
      </c>
      <c r="AI54" s="162" t="str">
        <f t="shared" si="10"/>
        <v/>
      </c>
      <c r="AJ54" s="162" t="str">
        <f t="shared" si="10"/>
        <v/>
      </c>
      <c r="AK54" s="162" t="str">
        <f t="shared" si="10"/>
        <v/>
      </c>
      <c r="AL54" s="162" t="str">
        <f t="shared" si="10"/>
        <v/>
      </c>
      <c r="AM54" s="162" t="str">
        <f t="shared" si="10"/>
        <v/>
      </c>
    </row>
    <row r="55" spans="1:39" s="161" customFormat="1" ht="24.95" customHeight="1" x14ac:dyDescent="0.25">
      <c r="A55" s="135"/>
      <c r="B55" s="173"/>
      <c r="C55" s="174"/>
      <c r="D55" s="174"/>
      <c r="E55" s="175"/>
      <c r="F55" s="175"/>
      <c r="G55" s="175"/>
      <c r="H55" s="175"/>
      <c r="I55" s="162"/>
      <c r="J55" s="162" t="str">
        <f t="shared" si="9"/>
        <v/>
      </c>
      <c r="K55" s="162" t="str">
        <f t="shared" si="9"/>
        <v/>
      </c>
      <c r="L55" s="162" t="str">
        <f t="shared" si="9"/>
        <v/>
      </c>
      <c r="M55" s="162" t="str">
        <f t="shared" si="9"/>
        <v/>
      </c>
      <c r="N55" s="162" t="str">
        <f t="shared" si="9"/>
        <v/>
      </c>
      <c r="O55" s="162" t="str">
        <f t="shared" si="9"/>
        <v/>
      </c>
      <c r="P55" s="162" t="str">
        <f t="shared" si="9"/>
        <v/>
      </c>
      <c r="Q55" s="162" t="str">
        <f t="shared" si="9"/>
        <v/>
      </c>
      <c r="R55" s="162" t="str">
        <f t="shared" si="9"/>
        <v/>
      </c>
      <c r="S55" s="162" t="str">
        <f t="shared" si="9"/>
        <v/>
      </c>
      <c r="T55" s="162" t="str">
        <f t="shared" si="9"/>
        <v/>
      </c>
      <c r="U55" s="162" t="str">
        <f t="shared" si="9"/>
        <v/>
      </c>
      <c r="V55" s="162" t="str">
        <f t="shared" si="9"/>
        <v/>
      </c>
      <c r="W55" s="162" t="str">
        <f t="shared" si="9"/>
        <v/>
      </c>
      <c r="X55" s="162" t="str">
        <f t="shared" si="9"/>
        <v/>
      </c>
      <c r="Y55" s="162" t="str">
        <f t="shared" si="9"/>
        <v/>
      </c>
      <c r="Z55" s="162" t="str">
        <f t="shared" si="10"/>
        <v/>
      </c>
      <c r="AA55" s="162" t="str">
        <f t="shared" si="10"/>
        <v/>
      </c>
      <c r="AB55" s="162" t="str">
        <f t="shared" si="10"/>
        <v/>
      </c>
      <c r="AC55" s="162" t="str">
        <f t="shared" si="10"/>
        <v/>
      </c>
      <c r="AD55" s="162" t="str">
        <f t="shared" si="10"/>
        <v/>
      </c>
      <c r="AE55" s="162" t="str">
        <f t="shared" si="10"/>
        <v/>
      </c>
      <c r="AF55" s="162" t="str">
        <f t="shared" si="10"/>
        <v/>
      </c>
      <c r="AG55" s="162" t="str">
        <f t="shared" si="10"/>
        <v/>
      </c>
      <c r="AH55" s="162" t="str">
        <f t="shared" si="10"/>
        <v/>
      </c>
      <c r="AI55" s="162" t="str">
        <f t="shared" si="10"/>
        <v/>
      </c>
      <c r="AJ55" s="162" t="str">
        <f t="shared" si="10"/>
        <v/>
      </c>
      <c r="AK55" s="162" t="str">
        <f t="shared" si="10"/>
        <v/>
      </c>
      <c r="AL55" s="162" t="str">
        <f t="shared" si="10"/>
        <v/>
      </c>
      <c r="AM55" s="162" t="str">
        <f t="shared" si="10"/>
        <v/>
      </c>
    </row>
    <row r="56" spans="1:39" s="161" customFormat="1" ht="24.95" customHeight="1" x14ac:dyDescent="0.25">
      <c r="A56" s="135"/>
      <c r="B56" s="170"/>
      <c r="C56" s="171"/>
      <c r="D56" s="171"/>
      <c r="E56" s="172"/>
      <c r="F56" s="172"/>
      <c r="G56" s="172"/>
      <c r="H56" s="172"/>
      <c r="I56" s="162"/>
      <c r="J56" s="162" t="str">
        <f t="shared" ref="J56:Y56" si="12">IF(J$13=$H56,"DL","")</f>
        <v/>
      </c>
      <c r="K56" s="162" t="str">
        <f t="shared" si="12"/>
        <v/>
      </c>
      <c r="L56" s="162" t="str">
        <f t="shared" si="12"/>
        <v/>
      </c>
      <c r="M56" s="162" t="str">
        <f t="shared" si="12"/>
        <v/>
      </c>
      <c r="N56" s="162" t="str">
        <f t="shared" si="12"/>
        <v/>
      </c>
      <c r="O56" s="162" t="str">
        <f t="shared" si="12"/>
        <v/>
      </c>
      <c r="P56" s="162" t="str">
        <f t="shared" si="12"/>
        <v/>
      </c>
      <c r="Q56" s="162" t="str">
        <f t="shared" si="12"/>
        <v/>
      </c>
      <c r="R56" s="162" t="str">
        <f t="shared" si="12"/>
        <v/>
      </c>
      <c r="S56" s="162" t="str">
        <f t="shared" si="12"/>
        <v/>
      </c>
      <c r="T56" s="162" t="str">
        <f t="shared" si="12"/>
        <v/>
      </c>
      <c r="U56" s="162" t="str">
        <f t="shared" si="12"/>
        <v/>
      </c>
      <c r="V56" s="162" t="str">
        <f t="shared" si="12"/>
        <v/>
      </c>
      <c r="W56" s="162" t="str">
        <f t="shared" si="12"/>
        <v/>
      </c>
      <c r="X56" s="162" t="str">
        <f t="shared" si="12"/>
        <v/>
      </c>
      <c r="Y56" s="162" t="str">
        <f t="shared" si="12"/>
        <v/>
      </c>
      <c r="Z56" s="162" t="str">
        <f t="shared" si="10"/>
        <v/>
      </c>
      <c r="AA56" s="162" t="str">
        <f t="shared" si="10"/>
        <v/>
      </c>
      <c r="AB56" s="162" t="str">
        <f t="shared" si="10"/>
        <v/>
      </c>
      <c r="AC56" s="162" t="str">
        <f t="shared" si="10"/>
        <v/>
      </c>
      <c r="AD56" s="162" t="str">
        <f t="shared" si="10"/>
        <v/>
      </c>
      <c r="AE56" s="162" t="str">
        <f t="shared" si="10"/>
        <v/>
      </c>
      <c r="AF56" s="162" t="str">
        <f t="shared" si="10"/>
        <v/>
      </c>
      <c r="AG56" s="162" t="str">
        <f t="shared" si="10"/>
        <v/>
      </c>
      <c r="AH56" s="162" t="str">
        <f t="shared" si="10"/>
        <v/>
      </c>
      <c r="AI56" s="162" t="str">
        <f t="shared" si="10"/>
        <v/>
      </c>
      <c r="AJ56" s="162" t="str">
        <f t="shared" si="10"/>
        <v/>
      </c>
      <c r="AK56" s="162" t="str">
        <f t="shared" si="10"/>
        <v/>
      </c>
      <c r="AL56" s="162" t="str">
        <f t="shared" si="10"/>
        <v/>
      </c>
      <c r="AM56" s="162" t="str">
        <f t="shared" si="10"/>
        <v/>
      </c>
    </row>
    <row r="57" spans="1:39" s="161" customFormat="1" ht="24.95" customHeight="1" x14ac:dyDescent="0.25">
      <c r="A57" s="135"/>
      <c r="B57" s="170"/>
      <c r="C57" s="171"/>
      <c r="D57" s="171"/>
      <c r="E57" s="172"/>
      <c r="F57" s="172"/>
      <c r="G57" s="172"/>
      <c r="H57" s="17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</row>
    <row r="58" spans="1:39" s="161" customFormat="1" ht="24.95" customHeight="1" x14ac:dyDescent="0.25">
      <c r="A58" s="135"/>
      <c r="B58" s="170"/>
      <c r="C58" s="171"/>
      <c r="D58" s="171"/>
      <c r="E58" s="172"/>
      <c r="F58" s="172"/>
      <c r="G58" s="172"/>
      <c r="H58" s="17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</row>
    <row r="59" spans="1:39" s="161" customFormat="1" ht="24.95" customHeight="1" x14ac:dyDescent="0.25">
      <c r="A59" s="135"/>
      <c r="B59" s="170"/>
      <c r="C59" s="171"/>
      <c r="D59" s="171"/>
      <c r="E59" s="172"/>
      <c r="F59" s="172"/>
      <c r="G59" s="172"/>
      <c r="H59" s="17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</row>
    <row r="60" spans="1:39" s="161" customFormat="1" ht="24.95" customHeight="1" x14ac:dyDescent="0.25">
      <c r="A60" s="135"/>
      <c r="B60" s="170"/>
      <c r="C60" s="171"/>
      <c r="D60" s="171"/>
      <c r="E60" s="172"/>
      <c r="F60" s="172"/>
      <c r="G60" s="172"/>
      <c r="H60" s="17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</row>
    <row r="61" spans="1:39" s="161" customFormat="1" ht="24.95" customHeight="1" x14ac:dyDescent="0.25">
      <c r="A61" s="135"/>
      <c r="B61" s="170"/>
      <c r="C61" s="171"/>
      <c r="D61" s="171"/>
      <c r="E61" s="172"/>
      <c r="F61" s="172"/>
      <c r="G61" s="172"/>
      <c r="H61" s="17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</row>
    <row r="62" spans="1:39" s="161" customFormat="1" ht="24.95" customHeight="1" x14ac:dyDescent="0.25">
      <c r="A62" s="135"/>
      <c r="B62" s="170"/>
      <c r="C62" s="171"/>
      <c r="D62" s="171"/>
      <c r="E62" s="172"/>
      <c r="F62" s="172"/>
      <c r="G62" s="172"/>
      <c r="H62" s="17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</row>
    <row r="63" spans="1:39" s="161" customFormat="1" ht="24.95" customHeight="1" x14ac:dyDescent="0.25">
      <c r="A63" s="135"/>
      <c r="B63" s="173"/>
      <c r="C63" s="174"/>
      <c r="D63" s="174"/>
      <c r="E63" s="175"/>
      <c r="F63" s="175"/>
      <c r="G63" s="175"/>
      <c r="H63" s="175"/>
      <c r="I63" s="162"/>
      <c r="J63" s="162" t="str">
        <f>IF(J$13=$H63,"DL","")</f>
        <v/>
      </c>
      <c r="K63" s="162" t="str">
        <f t="shared" ref="K63:Z68" si="13">IF(K$13=$H63,"DL","")</f>
        <v/>
      </c>
      <c r="L63" s="162" t="str">
        <f t="shared" si="13"/>
        <v/>
      </c>
      <c r="M63" s="162" t="str">
        <f t="shared" si="13"/>
        <v/>
      </c>
      <c r="N63" s="162" t="str">
        <f t="shared" si="13"/>
        <v/>
      </c>
      <c r="O63" s="162" t="str">
        <f t="shared" si="13"/>
        <v/>
      </c>
      <c r="P63" s="162" t="str">
        <f t="shared" si="13"/>
        <v/>
      </c>
      <c r="Q63" s="162" t="str">
        <f t="shared" si="13"/>
        <v/>
      </c>
      <c r="R63" s="162" t="str">
        <f t="shared" si="13"/>
        <v/>
      </c>
      <c r="S63" s="162" t="str">
        <f t="shared" si="13"/>
        <v/>
      </c>
      <c r="T63" s="162" t="str">
        <f t="shared" si="13"/>
        <v/>
      </c>
      <c r="U63" s="162" t="str">
        <f t="shared" si="13"/>
        <v/>
      </c>
      <c r="V63" s="162" t="str">
        <f t="shared" si="13"/>
        <v/>
      </c>
      <c r="W63" s="162" t="str">
        <f t="shared" si="13"/>
        <v/>
      </c>
      <c r="X63" s="162" t="str">
        <f t="shared" si="13"/>
        <v/>
      </c>
      <c r="Y63" s="162" t="str">
        <f t="shared" si="13"/>
        <v/>
      </c>
      <c r="Z63" s="162" t="str">
        <f t="shared" si="13"/>
        <v/>
      </c>
      <c r="AA63" s="162" t="str">
        <f t="shared" ref="AA63:AM68" si="14">IF(AA$13=$H63,"DL","")</f>
        <v/>
      </c>
      <c r="AB63" s="162" t="str">
        <f t="shared" si="14"/>
        <v/>
      </c>
      <c r="AC63" s="162" t="str">
        <f t="shared" si="14"/>
        <v/>
      </c>
      <c r="AD63" s="162" t="str">
        <f t="shared" si="14"/>
        <v/>
      </c>
      <c r="AE63" s="162" t="str">
        <f t="shared" si="14"/>
        <v/>
      </c>
      <c r="AF63" s="162" t="str">
        <f t="shared" si="14"/>
        <v/>
      </c>
      <c r="AG63" s="162" t="str">
        <f t="shared" si="14"/>
        <v/>
      </c>
      <c r="AH63" s="162" t="str">
        <f t="shared" si="14"/>
        <v/>
      </c>
      <c r="AI63" s="162" t="str">
        <f t="shared" si="14"/>
        <v/>
      </c>
      <c r="AJ63" s="162" t="str">
        <f t="shared" si="14"/>
        <v/>
      </c>
      <c r="AK63" s="162" t="str">
        <f t="shared" si="14"/>
        <v/>
      </c>
      <c r="AL63" s="162" t="str">
        <f t="shared" si="14"/>
        <v/>
      </c>
      <c r="AM63" s="162" t="str">
        <f t="shared" si="14"/>
        <v/>
      </c>
    </row>
    <row r="64" spans="1:39" s="161" customFormat="1" ht="24.95" customHeight="1" x14ac:dyDescent="0.25">
      <c r="A64" s="135"/>
      <c r="B64" s="173"/>
      <c r="C64" s="174"/>
      <c r="D64" s="174"/>
      <c r="E64" s="175"/>
      <c r="F64" s="175"/>
      <c r="G64" s="175"/>
      <c r="H64" s="175"/>
      <c r="I64" s="162"/>
      <c r="J64" s="162" t="str">
        <f t="shared" ref="J64:Y68" si="15">IF(J$13=$H64,"DL","")</f>
        <v/>
      </c>
      <c r="K64" s="162" t="str">
        <f t="shared" si="13"/>
        <v/>
      </c>
      <c r="L64" s="162" t="str">
        <f t="shared" si="13"/>
        <v/>
      </c>
      <c r="M64" s="162" t="str">
        <f t="shared" si="13"/>
        <v/>
      </c>
      <c r="N64" s="162" t="str">
        <f t="shared" si="13"/>
        <v/>
      </c>
      <c r="O64" s="162" t="str">
        <f t="shared" si="13"/>
        <v/>
      </c>
      <c r="P64" s="162" t="str">
        <f t="shared" si="13"/>
        <v/>
      </c>
      <c r="Q64" s="162" t="str">
        <f t="shared" si="13"/>
        <v/>
      </c>
      <c r="R64" s="162" t="str">
        <f t="shared" si="13"/>
        <v/>
      </c>
      <c r="S64" s="162" t="str">
        <f t="shared" si="13"/>
        <v/>
      </c>
      <c r="T64" s="162" t="str">
        <f t="shared" si="13"/>
        <v/>
      </c>
      <c r="U64" s="162" t="str">
        <f t="shared" si="13"/>
        <v/>
      </c>
      <c r="V64" s="162" t="str">
        <f t="shared" si="13"/>
        <v/>
      </c>
      <c r="W64" s="162" t="str">
        <f t="shared" si="13"/>
        <v/>
      </c>
      <c r="X64" s="162" t="str">
        <f t="shared" si="13"/>
        <v/>
      </c>
      <c r="Y64" s="162" t="str">
        <f t="shared" si="13"/>
        <v/>
      </c>
      <c r="Z64" s="162" t="str">
        <f t="shared" si="13"/>
        <v/>
      </c>
      <c r="AA64" s="162" t="str">
        <f t="shared" si="14"/>
        <v/>
      </c>
      <c r="AB64" s="162" t="str">
        <f t="shared" si="14"/>
        <v/>
      </c>
      <c r="AC64" s="162" t="str">
        <f t="shared" si="14"/>
        <v/>
      </c>
      <c r="AD64" s="162" t="str">
        <f t="shared" si="14"/>
        <v/>
      </c>
      <c r="AE64" s="162" t="str">
        <f t="shared" si="14"/>
        <v/>
      </c>
      <c r="AF64" s="162" t="str">
        <f t="shared" si="14"/>
        <v/>
      </c>
      <c r="AG64" s="162" t="str">
        <f t="shared" si="14"/>
        <v/>
      </c>
      <c r="AH64" s="162" t="str">
        <f t="shared" si="14"/>
        <v/>
      </c>
      <c r="AI64" s="162" t="str">
        <f t="shared" si="14"/>
        <v/>
      </c>
      <c r="AJ64" s="162" t="str">
        <f t="shared" si="14"/>
        <v/>
      </c>
      <c r="AK64" s="162" t="str">
        <f t="shared" si="14"/>
        <v/>
      </c>
      <c r="AL64" s="162" t="str">
        <f t="shared" si="14"/>
        <v/>
      </c>
      <c r="AM64" s="162" t="str">
        <f t="shared" si="14"/>
        <v/>
      </c>
    </row>
    <row r="65" spans="1:39" s="161" customFormat="1" ht="24.95" customHeight="1" x14ac:dyDescent="0.25">
      <c r="A65" s="135"/>
      <c r="B65" s="173"/>
      <c r="C65" s="174"/>
      <c r="D65" s="174"/>
      <c r="E65" s="175"/>
      <c r="F65" s="175"/>
      <c r="G65" s="175"/>
      <c r="H65" s="175"/>
      <c r="I65" s="162"/>
      <c r="J65" s="162" t="str">
        <f t="shared" si="15"/>
        <v/>
      </c>
      <c r="K65" s="162" t="str">
        <f t="shared" si="13"/>
        <v/>
      </c>
      <c r="L65" s="162" t="str">
        <f t="shared" si="13"/>
        <v/>
      </c>
      <c r="M65" s="162" t="str">
        <f t="shared" si="13"/>
        <v/>
      </c>
      <c r="N65" s="162" t="str">
        <f t="shared" si="13"/>
        <v/>
      </c>
      <c r="O65" s="162" t="str">
        <f t="shared" si="13"/>
        <v/>
      </c>
      <c r="P65" s="162" t="str">
        <f t="shared" si="13"/>
        <v/>
      </c>
      <c r="Q65" s="162" t="str">
        <f t="shared" si="13"/>
        <v/>
      </c>
      <c r="R65" s="162" t="str">
        <f t="shared" si="13"/>
        <v/>
      </c>
      <c r="S65" s="162" t="str">
        <f t="shared" si="13"/>
        <v/>
      </c>
      <c r="T65" s="162" t="str">
        <f t="shared" si="13"/>
        <v/>
      </c>
      <c r="U65" s="162" t="str">
        <f t="shared" si="13"/>
        <v/>
      </c>
      <c r="V65" s="162" t="str">
        <f t="shared" si="13"/>
        <v/>
      </c>
      <c r="W65" s="162" t="str">
        <f t="shared" si="13"/>
        <v/>
      </c>
      <c r="X65" s="162" t="str">
        <f t="shared" si="13"/>
        <v/>
      </c>
      <c r="Y65" s="162" t="str">
        <f t="shared" si="13"/>
        <v/>
      </c>
      <c r="Z65" s="162" t="str">
        <f t="shared" si="13"/>
        <v/>
      </c>
      <c r="AA65" s="162" t="str">
        <f t="shared" si="14"/>
        <v/>
      </c>
      <c r="AB65" s="162" t="str">
        <f t="shared" si="14"/>
        <v/>
      </c>
      <c r="AC65" s="162" t="str">
        <f t="shared" si="14"/>
        <v/>
      </c>
      <c r="AD65" s="162" t="str">
        <f t="shared" si="14"/>
        <v/>
      </c>
      <c r="AE65" s="162" t="str">
        <f t="shared" si="14"/>
        <v/>
      </c>
      <c r="AF65" s="162" t="str">
        <f t="shared" si="14"/>
        <v/>
      </c>
      <c r="AG65" s="162" t="str">
        <f t="shared" si="14"/>
        <v/>
      </c>
      <c r="AH65" s="162" t="str">
        <f t="shared" si="14"/>
        <v/>
      </c>
      <c r="AI65" s="162" t="str">
        <f t="shared" si="14"/>
        <v/>
      </c>
      <c r="AJ65" s="162" t="str">
        <f t="shared" si="14"/>
        <v/>
      </c>
      <c r="AK65" s="162" t="str">
        <f t="shared" si="14"/>
        <v/>
      </c>
      <c r="AL65" s="162" t="str">
        <f t="shared" si="14"/>
        <v/>
      </c>
      <c r="AM65" s="162" t="str">
        <f t="shared" si="14"/>
        <v/>
      </c>
    </row>
    <row r="66" spans="1:39" s="161" customFormat="1" ht="24.95" customHeight="1" x14ac:dyDescent="0.25">
      <c r="A66" s="135"/>
      <c r="B66" s="173"/>
      <c r="C66" s="174"/>
      <c r="D66" s="174"/>
      <c r="E66" s="175"/>
      <c r="F66" s="175"/>
      <c r="G66" s="175"/>
      <c r="H66" s="175"/>
      <c r="I66" s="162"/>
      <c r="J66" s="162" t="str">
        <f t="shared" si="15"/>
        <v/>
      </c>
      <c r="K66" s="162" t="str">
        <f t="shared" si="13"/>
        <v/>
      </c>
      <c r="L66" s="162" t="str">
        <f t="shared" si="13"/>
        <v/>
      </c>
      <c r="M66" s="162" t="str">
        <f t="shared" si="13"/>
        <v/>
      </c>
      <c r="N66" s="162" t="str">
        <f t="shared" si="13"/>
        <v/>
      </c>
      <c r="O66" s="162" t="str">
        <f t="shared" si="13"/>
        <v/>
      </c>
      <c r="P66" s="162" t="str">
        <f t="shared" si="13"/>
        <v/>
      </c>
      <c r="Q66" s="162" t="str">
        <f t="shared" si="13"/>
        <v/>
      </c>
      <c r="R66" s="162" t="str">
        <f t="shared" si="13"/>
        <v/>
      </c>
      <c r="S66" s="162" t="str">
        <f t="shared" si="13"/>
        <v/>
      </c>
      <c r="T66" s="162" t="str">
        <f t="shared" si="13"/>
        <v/>
      </c>
      <c r="U66" s="162" t="str">
        <f t="shared" si="13"/>
        <v/>
      </c>
      <c r="V66" s="162" t="str">
        <f t="shared" si="13"/>
        <v/>
      </c>
      <c r="W66" s="162" t="str">
        <f t="shared" si="13"/>
        <v/>
      </c>
      <c r="X66" s="162" t="str">
        <f t="shared" si="13"/>
        <v/>
      </c>
      <c r="Y66" s="162" t="str">
        <f t="shared" si="13"/>
        <v/>
      </c>
      <c r="Z66" s="162" t="str">
        <f t="shared" si="13"/>
        <v/>
      </c>
      <c r="AA66" s="162" t="str">
        <f t="shared" si="14"/>
        <v/>
      </c>
      <c r="AB66" s="162" t="str">
        <f t="shared" si="14"/>
        <v/>
      </c>
      <c r="AC66" s="162" t="str">
        <f t="shared" si="14"/>
        <v/>
      </c>
      <c r="AD66" s="162" t="str">
        <f t="shared" si="14"/>
        <v/>
      </c>
      <c r="AE66" s="162" t="str">
        <f t="shared" si="14"/>
        <v/>
      </c>
      <c r="AF66" s="162" t="str">
        <f t="shared" si="14"/>
        <v/>
      </c>
      <c r="AG66" s="162" t="str">
        <f t="shared" si="14"/>
        <v/>
      </c>
      <c r="AH66" s="162" t="str">
        <f t="shared" si="14"/>
        <v/>
      </c>
      <c r="AI66" s="162" t="str">
        <f t="shared" si="14"/>
        <v/>
      </c>
      <c r="AJ66" s="162" t="str">
        <f t="shared" si="14"/>
        <v/>
      </c>
      <c r="AK66" s="162" t="str">
        <f t="shared" si="14"/>
        <v/>
      </c>
      <c r="AL66" s="162" t="str">
        <f t="shared" si="14"/>
        <v/>
      </c>
      <c r="AM66" s="162" t="str">
        <f t="shared" si="14"/>
        <v/>
      </c>
    </row>
    <row r="67" spans="1:39" s="161" customFormat="1" ht="24.95" customHeight="1" x14ac:dyDescent="0.25">
      <c r="A67" s="135"/>
      <c r="B67" s="173"/>
      <c r="C67" s="174"/>
      <c r="D67" s="174"/>
      <c r="E67" s="175"/>
      <c r="F67" s="175"/>
      <c r="G67" s="175"/>
      <c r="H67" s="175"/>
      <c r="I67" s="162"/>
      <c r="J67" s="162" t="str">
        <f t="shared" si="15"/>
        <v/>
      </c>
      <c r="K67" s="162" t="str">
        <f t="shared" si="13"/>
        <v/>
      </c>
      <c r="L67" s="162" t="str">
        <f t="shared" si="13"/>
        <v/>
      </c>
      <c r="M67" s="162" t="str">
        <f t="shared" si="13"/>
        <v/>
      </c>
      <c r="N67" s="162" t="str">
        <f t="shared" si="13"/>
        <v/>
      </c>
      <c r="O67" s="162" t="str">
        <f t="shared" si="13"/>
        <v/>
      </c>
      <c r="P67" s="162" t="str">
        <f t="shared" si="13"/>
        <v/>
      </c>
      <c r="Q67" s="162" t="str">
        <f t="shared" si="13"/>
        <v/>
      </c>
      <c r="R67" s="162" t="str">
        <f t="shared" si="13"/>
        <v/>
      </c>
      <c r="S67" s="162" t="str">
        <f t="shared" si="13"/>
        <v/>
      </c>
      <c r="T67" s="162" t="str">
        <f t="shared" si="13"/>
        <v/>
      </c>
      <c r="U67" s="162" t="str">
        <f t="shared" si="13"/>
        <v/>
      </c>
      <c r="V67" s="162" t="str">
        <f t="shared" si="13"/>
        <v/>
      </c>
      <c r="W67" s="162" t="str">
        <f t="shared" si="13"/>
        <v/>
      </c>
      <c r="X67" s="162" t="str">
        <f t="shared" si="13"/>
        <v/>
      </c>
      <c r="Y67" s="162" t="str">
        <f t="shared" si="13"/>
        <v/>
      </c>
      <c r="Z67" s="162" t="str">
        <f t="shared" si="13"/>
        <v/>
      </c>
      <c r="AA67" s="162" t="str">
        <f t="shared" si="14"/>
        <v/>
      </c>
      <c r="AB67" s="162" t="str">
        <f t="shared" si="14"/>
        <v/>
      </c>
      <c r="AC67" s="162" t="str">
        <f t="shared" si="14"/>
        <v/>
      </c>
      <c r="AD67" s="162" t="str">
        <f t="shared" si="14"/>
        <v/>
      </c>
      <c r="AE67" s="162" t="str">
        <f t="shared" si="14"/>
        <v/>
      </c>
      <c r="AF67" s="162" t="str">
        <f t="shared" si="14"/>
        <v/>
      </c>
      <c r="AG67" s="162" t="str">
        <f t="shared" si="14"/>
        <v/>
      </c>
      <c r="AH67" s="162" t="str">
        <f t="shared" si="14"/>
        <v/>
      </c>
      <c r="AI67" s="162" t="str">
        <f t="shared" si="14"/>
        <v/>
      </c>
      <c r="AJ67" s="162" t="str">
        <f t="shared" si="14"/>
        <v/>
      </c>
      <c r="AK67" s="162" t="str">
        <f t="shared" si="14"/>
        <v/>
      </c>
      <c r="AL67" s="162" t="str">
        <f t="shared" si="14"/>
        <v/>
      </c>
      <c r="AM67" s="162" t="str">
        <f t="shared" si="14"/>
        <v/>
      </c>
    </row>
    <row r="68" spans="1:39" s="161" customFormat="1" ht="24.95" customHeight="1" x14ac:dyDescent="0.25">
      <c r="A68" s="135"/>
      <c r="B68" s="173"/>
      <c r="C68" s="174"/>
      <c r="D68" s="174"/>
      <c r="E68" s="175"/>
      <c r="F68" s="175"/>
      <c r="G68" s="175"/>
      <c r="H68" s="175"/>
      <c r="I68" s="162"/>
      <c r="J68" s="162" t="str">
        <f t="shared" si="15"/>
        <v/>
      </c>
      <c r="K68" s="162" t="str">
        <f t="shared" si="15"/>
        <v/>
      </c>
      <c r="L68" s="162" t="str">
        <f t="shared" si="15"/>
        <v/>
      </c>
      <c r="M68" s="162" t="str">
        <f t="shared" si="15"/>
        <v/>
      </c>
      <c r="N68" s="162" t="str">
        <f t="shared" si="15"/>
        <v/>
      </c>
      <c r="O68" s="162" t="str">
        <f t="shared" si="15"/>
        <v/>
      </c>
      <c r="P68" s="162" t="str">
        <f t="shared" si="15"/>
        <v/>
      </c>
      <c r="Q68" s="162" t="str">
        <f t="shared" si="15"/>
        <v/>
      </c>
      <c r="R68" s="162" t="str">
        <f t="shared" si="15"/>
        <v/>
      </c>
      <c r="S68" s="162" t="str">
        <f t="shared" si="15"/>
        <v/>
      </c>
      <c r="T68" s="162" t="str">
        <f t="shared" si="15"/>
        <v/>
      </c>
      <c r="U68" s="162" t="str">
        <f t="shared" si="15"/>
        <v/>
      </c>
      <c r="V68" s="162" t="str">
        <f t="shared" si="15"/>
        <v/>
      </c>
      <c r="W68" s="162" t="str">
        <f t="shared" si="15"/>
        <v/>
      </c>
      <c r="X68" s="162" t="str">
        <f t="shared" si="15"/>
        <v/>
      </c>
      <c r="Y68" s="162" t="str">
        <f t="shared" si="15"/>
        <v/>
      </c>
      <c r="Z68" s="162" t="str">
        <f t="shared" si="13"/>
        <v/>
      </c>
      <c r="AA68" s="162" t="str">
        <f t="shared" si="14"/>
        <v/>
      </c>
      <c r="AB68" s="162" t="str">
        <f t="shared" si="14"/>
        <v/>
      </c>
      <c r="AC68" s="162" t="str">
        <f t="shared" si="14"/>
        <v/>
      </c>
      <c r="AD68" s="162" t="str">
        <f t="shared" si="14"/>
        <v/>
      </c>
      <c r="AE68" s="162" t="str">
        <f t="shared" si="14"/>
        <v/>
      </c>
      <c r="AF68" s="162" t="str">
        <f t="shared" si="14"/>
        <v/>
      </c>
      <c r="AG68" s="162" t="str">
        <f t="shared" si="14"/>
        <v/>
      </c>
      <c r="AH68" s="162" t="str">
        <f t="shared" si="14"/>
        <v/>
      </c>
      <c r="AI68" s="162" t="str">
        <f t="shared" si="14"/>
        <v/>
      </c>
      <c r="AJ68" s="162" t="str">
        <f t="shared" si="14"/>
        <v/>
      </c>
      <c r="AK68" s="162" t="str">
        <f t="shared" si="14"/>
        <v/>
      </c>
      <c r="AL68" s="162" t="str">
        <f t="shared" si="14"/>
        <v/>
      </c>
      <c r="AM68" s="162" t="str">
        <f t="shared" si="14"/>
        <v/>
      </c>
    </row>
  </sheetData>
  <sheetProtection insertColumns="0" insertRows="0" selectLockedCells="1"/>
  <mergeCells count="12">
    <mergeCell ref="G4:H4"/>
    <mergeCell ref="C4:D5"/>
    <mergeCell ref="G12:G13"/>
    <mergeCell ref="H12:H13"/>
    <mergeCell ref="D7:F7"/>
    <mergeCell ref="D8:F8"/>
    <mergeCell ref="G8:H8"/>
    <mergeCell ref="B12:B13"/>
    <mergeCell ref="C12:C13"/>
    <mergeCell ref="D12:D13"/>
    <mergeCell ref="E12:E13"/>
    <mergeCell ref="F12:F13"/>
  </mergeCells>
  <conditionalFormatting sqref="I14:AM19">
    <cfRule type="expression" dxfId="22" priority="77">
      <formula>MOD(COLUMN(),2)</formula>
    </cfRule>
    <cfRule type="expression" dxfId="21" priority="78">
      <formula>MOD(COLUMN(),2)=0</formula>
    </cfRule>
  </conditionalFormatting>
  <conditionalFormatting sqref="I14:AM50">
    <cfRule type="expression" dxfId="20" priority="61">
      <formula>Plan</formula>
    </cfRule>
  </conditionalFormatting>
  <conditionalFormatting sqref="I20:AM26">
    <cfRule type="expression" dxfId="19" priority="68">
      <formula>MOD(COLUMN(),2)</formula>
    </cfRule>
    <cfRule type="expression" dxfId="18" priority="69">
      <formula>MOD(COLUMN(),2)=0</formula>
    </cfRule>
  </conditionalFormatting>
  <conditionalFormatting sqref="I27:AM32">
    <cfRule type="expression" dxfId="17" priority="74">
      <formula>MOD(COLUMN(),2)</formula>
    </cfRule>
    <cfRule type="expression" dxfId="16" priority="75">
      <formula>MOD(COLUMN(),2)=0</formula>
    </cfRule>
  </conditionalFormatting>
  <conditionalFormatting sqref="I33:AM38">
    <cfRule type="expression" dxfId="15" priority="65">
      <formula>MOD(COLUMN(),2)</formula>
    </cfRule>
    <cfRule type="expression" dxfId="14" priority="66">
      <formula>MOD(COLUMN(),2)=0</formula>
    </cfRule>
  </conditionalFormatting>
  <conditionalFormatting sqref="I39:AM44">
    <cfRule type="expression" dxfId="13" priority="71">
      <formula>MOD(COLUMN(),2)</formula>
    </cfRule>
    <cfRule type="expression" dxfId="12" priority="72">
      <formula>MOD(COLUMN(),2)=0</formula>
    </cfRule>
  </conditionalFormatting>
  <conditionalFormatting sqref="I45:AM50">
    <cfRule type="expression" dxfId="11" priority="62">
      <formula>MOD(COLUMN(),2)</formula>
    </cfRule>
    <cfRule type="expression" dxfId="10" priority="63">
      <formula>MOD(COLUMN(),2)=0</formula>
    </cfRule>
  </conditionalFormatting>
  <conditionalFormatting sqref="I51:AM55">
    <cfRule type="expression" dxfId="9" priority="41">
      <formula>MOD(COLUMN(),2)</formula>
    </cfRule>
    <cfRule type="expression" dxfId="8" priority="42">
      <formula>MOD(COLUMN(),2)=0</formula>
    </cfRule>
  </conditionalFormatting>
  <conditionalFormatting sqref="I51:AM68">
    <cfRule type="expression" dxfId="7" priority="1">
      <formula>Plan</formula>
    </cfRule>
  </conditionalFormatting>
  <conditionalFormatting sqref="I56:AM62">
    <cfRule type="expression" dxfId="6" priority="5">
      <formula>MOD(COLUMN(),2)</formula>
    </cfRule>
    <cfRule type="expression" dxfId="5" priority="6">
      <formula>MOD(COLUMN(),2)=0</formula>
    </cfRule>
  </conditionalFormatting>
  <conditionalFormatting sqref="I63:AM68">
    <cfRule type="expression" dxfId="4" priority="2">
      <formula>MOD(COLUMN(),2)</formula>
    </cfRule>
    <cfRule type="expression" dxfId="3" priority="3">
      <formula>MOD(COLUMN(),2)=0</formula>
    </cfRule>
  </conditionalFormatting>
  <printOptions horizontalCentered="1"/>
  <pageMargins left="3.937007874015748E-2" right="3.937007874015748E-2" top="0.51181102362204722" bottom="0.11811023622047245" header="0.31496062992125984" footer="0.31496062992125984"/>
  <pageSetup paperSize="8" scale="58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d086bc86e44e86a4fe7b61c7d8fbba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National Funding</TermName>
          <TermId xmlns="http://schemas.microsoft.com/office/infopath/2007/PartnerControls">742d8dff-94e3-45fb-844f-c278f2006a54</TermId>
        </TermInfo>
      </Terms>
    </g3d086bc86e44e86a4fe7b61c7d8fbba>
    <ef252763ead0458587e46c9d57d506d1 xmlns="6d797ff1-cdc0-4194-a446-2a5f07834c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 and organisational innovation in services</TermName>
          <TermId xmlns="http://schemas.microsoft.com/office/infopath/2007/PartnerControls">bea91829-5347-49c7-9603-688fc29883f0</TermId>
        </TermInfo>
      </Terms>
    </ef252763ead0458587e46c9d57d506d1>
    <TaxCatchAll xmlns="6d797ff1-cdc0-4194-a446-2a5f07834c6e">
      <Value>1</Value>
      <Value>3</Value>
    </TaxCatchAll>
    <Customer_x0020_Name xmlns="6d797ff1-cdc0-4194-a446-2a5f07834c6e">Pascal FABING</Customer_x0020_Name>
    <Financial_x0020_Code xmlns="6d797ff1-cdc0-4194-a446-2a5f07834c6e">1000 - Contrat de performance </Financial_x0020_Co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4659c5cd-61ef-40bf-b626-9eb16eb6bc8c" ContentTypeId="0x010100BFEF1462A5D6D24ABF71E3796112B05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lank document" ma:contentTypeID="0x010100BFEF1462A5D6D24ABF71E3796112B05C008156C2B687E54047B2CAD68C947D16A7" ma:contentTypeVersion="3" ma:contentTypeDescription="" ma:contentTypeScope="" ma:versionID="59c7dc99c255463a73f1ecca666622ad">
  <xsd:schema xmlns:xsd="http://www.w3.org/2001/XMLSchema" xmlns:xs="http://www.w3.org/2001/XMLSchema" xmlns:p="http://schemas.microsoft.com/office/2006/metadata/properties" xmlns:ns2="6d797ff1-cdc0-4194-a446-2a5f07834c6e" targetNamespace="http://schemas.microsoft.com/office/2006/metadata/properties" ma:root="true" ma:fieldsID="677068df5424ba5fa6412df0d414b9ba" ns2:_="">
    <xsd:import namespace="6d797ff1-cdc0-4194-a446-2a5f07834c6e"/>
    <xsd:element name="properties">
      <xsd:complexType>
        <xsd:sequence>
          <xsd:element name="documentManagement">
            <xsd:complexType>
              <xsd:all>
                <xsd:element ref="ns2:Customer_x0020_Name" minOccurs="0"/>
                <xsd:element ref="ns2:Financial_x0020_Code" minOccurs="0"/>
                <xsd:element ref="ns2:ef252763ead0458587e46c9d57d506d1" minOccurs="0"/>
                <xsd:element ref="ns2:TaxCatchAll" minOccurs="0"/>
                <xsd:element ref="ns2:TaxCatchAllLabel" minOccurs="0"/>
                <xsd:element ref="ns2:g3d086bc86e44e86a4fe7b61c7d8fb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97ff1-cdc0-4194-a446-2a5f07834c6e" elementFormDefault="qualified">
    <xsd:import namespace="http://schemas.microsoft.com/office/2006/documentManagement/types"/>
    <xsd:import namespace="http://schemas.microsoft.com/office/infopath/2007/PartnerControls"/>
    <xsd:element name="Customer_x0020_Name" ma:index="8" nillable="true" ma:displayName="Customer Name" ma:default="Pascal FABING" ma:internalName="Customer_x0020_Name">
      <xsd:simpleType>
        <xsd:restriction base="dms:Text">
          <xsd:maxLength value="255"/>
        </xsd:restriction>
      </xsd:simpleType>
    </xsd:element>
    <xsd:element name="Financial_x0020_Code" ma:index="9" nillable="true" ma:displayName="Financial Code" ma:default="1000 - Contrat de performance " ma:internalName="Financial_x0020_Code">
      <xsd:simpleType>
        <xsd:restriction base="dms:Text">
          <xsd:maxLength value="255"/>
        </xsd:restriction>
      </xsd:simpleType>
    </xsd:element>
    <xsd:element name="ef252763ead0458587e46c9d57d506d1" ma:index="10" nillable="true" ma:taxonomy="true" ma:internalName="ef252763ead0458587e46c9d57d506d1" ma:taxonomyFieldName="Scheme" ma:displayName="Scheme" ma:default="2;#RDI Information|d37d10a7-8d8a-47f9-8539-432293cbdc51" ma:fieldId="{ef252763-ead0-4585-87e4-6c9d57d506d1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f792efda-4de7-4ced-af86-34d39eea4c4c}" ma:internalName="TaxCatchAll" ma:showField="CatchAllData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792efda-4de7-4ced-af86-34d39eea4c4c}" ma:internalName="TaxCatchAllLabel" ma:readOnly="true" ma:showField="CatchAllDataLabel" ma:web="fb1953d1-0bde-4765-a197-1aa2000b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086bc86e44e86a4fe7b61c7d8fbba" ma:index="14" nillable="true" ma:taxonomy="true" ma:internalName="g3d086bc86e44e86a4fe7b61c7d8fbba" ma:taxonomyFieldName="Project_x0020_Type" ma:displayName="Project Type" ma:default="1;#National Funding|742d8dff-94e3-45fb-844f-c278f2006a54" ma:fieldId="{03d086bc-86e4-4e86-a4fe-7b61c7d8fbba}" ma:sspId="4659c5cd-61ef-40bf-b626-9eb16eb6bc8c" ma:termSetId="45de4c0c-8aa9-4487-b3af-e6ffbf80ce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EFB82-02CA-44E4-8D53-CDCB780FB9B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797ff1-cdc0-4194-a446-2a5f07834c6e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AE0645-78A1-4FF0-9C50-B328EDB1A3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A743E-3478-431A-B94F-FEA3C61C89F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6602DFD-04A4-48D9-92C4-C04BDA095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97ff1-cdc0-4194-a446-2a5f07834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Synthèse Financière</vt:lpstr>
      <vt:lpstr>GANTT</vt:lpstr>
      <vt:lpstr>GANTT!Print_Area</vt:lpstr>
      <vt:lpstr>'Synthèse Financière'!Print_Area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joffermann</dc:creator>
  <cp:lastModifiedBy>Jérôme Petry</cp:lastModifiedBy>
  <cp:lastPrinted>2019-07-18T08:59:47Z</cp:lastPrinted>
  <dcterms:created xsi:type="dcterms:W3CDTF">2010-11-25T13:41:07Z</dcterms:created>
  <dcterms:modified xsi:type="dcterms:W3CDTF">2025-05-30T13:28:46Z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0x010100BFEF1462A5D6D24ABF71E3796112B05C008156C2B687E54047B2CAD68C947D16A7</vt:lpwstr>
  </property>
  <property fmtid="{D5CDD505-2E9C-101B-9397-08002B2CF9AE}" pid="3" name="Project Type">
    <vt:lpwstr>1;#National Funding|742d8dff-94e3-45fb-844f-c278f2006a54</vt:lpwstr>
  </property>
  <property fmtid="{D5CDD505-2E9C-101B-9397-08002B2CF9AE}" pid="4" name="Scheme">
    <vt:lpwstr>3;#Process and organisational innovation in services|bea91829-5347-49c7-9603-688fc29883f0</vt:lpwstr>
  </property>
</Properties>
</file>